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ișe discipline 2025-2026\Licenta\CEPA\Anul 2\"/>
    </mc:Choice>
  </mc:AlternateContent>
  <xr:revisionPtr revIDLastSave="0" documentId="8_{028AE150-BDD2-4743-B393-00EBBB02007A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Pag 1" sheetId="13" r:id="rId1"/>
    <sheet name="an I" sheetId="2" r:id="rId2"/>
    <sheet name="an II " sheetId="6" r:id="rId3"/>
    <sheet name="an III " sheetId="5" r:id="rId4"/>
    <sheet name="an IV" sheetId="4" r:id="rId5"/>
    <sheet name="Bilant " sheetId="24" r:id="rId6"/>
    <sheet name="competente ro" sheetId="14" r:id="rId7"/>
    <sheet name="COMPETENTE ENGL" sheetId="16" r:id="rId8"/>
    <sheet name="Grilă competenţe" sheetId="25" r:id="rId9"/>
  </sheets>
  <definedNames>
    <definedName name="_xlnm.Print_Area" localSheetId="3">'an III '!$A$1:$Q$62</definedName>
    <definedName name="_xlnm.Print_Area" localSheetId="7">'COMPETENTE ENGL'!$A$1:$D$45</definedName>
    <definedName name="_xlnm.Print_Area" localSheetId="6">'competente ro'!$A$1:$C$44</definedName>
    <definedName name="_xlnm.Print_Area" localSheetId="8">'Grilă competenţe'!$A$1:$AF$122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24" l="1"/>
  <c r="E37" i="4" l="1"/>
  <c r="H18" i="2"/>
  <c r="D37" i="4" l="1"/>
  <c r="O35" i="4" l="1"/>
  <c r="O37" i="4" s="1"/>
  <c r="O25" i="4"/>
  <c r="Q37" i="4"/>
  <c r="Q52" i="5"/>
  <c r="L52" i="5"/>
  <c r="K52" i="5"/>
  <c r="J52" i="5"/>
  <c r="E52" i="5"/>
  <c r="D52" i="5"/>
  <c r="O51" i="5"/>
  <c r="O50" i="5"/>
  <c r="O49" i="5"/>
  <c r="O52" i="5" s="1"/>
  <c r="H48" i="5"/>
  <c r="H47" i="5"/>
  <c r="Q50" i="6"/>
  <c r="L50" i="6"/>
  <c r="K50" i="6"/>
  <c r="K51" i="6" s="1"/>
  <c r="J50" i="6"/>
  <c r="E50" i="6"/>
  <c r="D50" i="6"/>
  <c r="O49" i="6"/>
  <c r="O50" i="6" s="1"/>
  <c r="H48" i="6"/>
  <c r="H50" i="6" s="1"/>
  <c r="Q45" i="2"/>
  <c r="L45" i="2"/>
  <c r="K45" i="2"/>
  <c r="J45" i="2"/>
  <c r="E45" i="2"/>
  <c r="D45" i="2"/>
  <c r="O44" i="2"/>
  <c r="O45" i="2" s="1"/>
  <c r="H43" i="2"/>
  <c r="H45" i="2" s="1"/>
  <c r="F34" i="24"/>
  <c r="L29" i="6"/>
  <c r="L40" i="6" s="1"/>
  <c r="M29" i="6"/>
  <c r="M40" i="6" s="1"/>
  <c r="N29" i="6"/>
  <c r="N40" i="6" s="1"/>
  <c r="H16" i="4"/>
  <c r="H15" i="4"/>
  <c r="I37" i="2"/>
  <c r="O36" i="5"/>
  <c r="O38" i="5" s="1"/>
  <c r="G41" i="24"/>
  <c r="G40" i="24"/>
  <c r="L25" i="5"/>
  <c r="L41" i="5" s="1"/>
  <c r="M25" i="5"/>
  <c r="N25" i="5"/>
  <c r="N41" i="5" s="1"/>
  <c r="E25" i="5"/>
  <c r="E41" i="5" s="1"/>
  <c r="F25" i="5"/>
  <c r="G25" i="5"/>
  <c r="G41" i="5"/>
  <c r="G37" i="6"/>
  <c r="E29" i="6"/>
  <c r="F29" i="6"/>
  <c r="Q32" i="2"/>
  <c r="Q37" i="2" s="1"/>
  <c r="L32" i="2"/>
  <c r="L37" i="2" s="1"/>
  <c r="M32" i="2"/>
  <c r="M37" i="2" s="1"/>
  <c r="E32" i="2"/>
  <c r="E37" i="2" s="1"/>
  <c r="F32" i="2"/>
  <c r="F37" i="2" s="1"/>
  <c r="D32" i="2"/>
  <c r="D37" i="2" s="1"/>
  <c r="J37" i="6"/>
  <c r="D37" i="6"/>
  <c r="H30" i="5"/>
  <c r="H38" i="5" s="1"/>
  <c r="O47" i="4"/>
  <c r="O48" i="4" s="1"/>
  <c r="H46" i="4"/>
  <c r="H48" i="4" s="1"/>
  <c r="O21" i="4"/>
  <c r="O22" i="4"/>
  <c r="O23" i="4"/>
  <c r="O24" i="4"/>
  <c r="O20" i="4"/>
  <c r="H17" i="4"/>
  <c r="H18" i="4"/>
  <c r="H19" i="4"/>
  <c r="H14" i="4"/>
  <c r="H31" i="5"/>
  <c r="O20" i="5"/>
  <c r="O21" i="5"/>
  <c r="O22" i="5"/>
  <c r="O23" i="5"/>
  <c r="O19" i="5"/>
  <c r="H15" i="5"/>
  <c r="H16" i="5"/>
  <c r="H17" i="5"/>
  <c r="H18" i="5"/>
  <c r="H14" i="5"/>
  <c r="O22" i="6"/>
  <c r="O29" i="6" s="1"/>
  <c r="O40" i="6" s="1"/>
  <c r="O23" i="6"/>
  <c r="O24" i="6"/>
  <c r="O25" i="6"/>
  <c r="O26" i="6"/>
  <c r="O21" i="6"/>
  <c r="H15" i="6"/>
  <c r="H16" i="6"/>
  <c r="H17" i="6"/>
  <c r="H18" i="6"/>
  <c r="H19" i="6"/>
  <c r="H14" i="6"/>
  <c r="O24" i="2"/>
  <c r="O25" i="2"/>
  <c r="O26" i="2"/>
  <c r="O27" i="2"/>
  <c r="O28" i="2"/>
  <c r="O29" i="2"/>
  <c r="O30" i="2"/>
  <c r="O23" i="2"/>
  <c r="H15" i="2"/>
  <c r="H16" i="2"/>
  <c r="H17" i="2"/>
  <c r="H19" i="2"/>
  <c r="H20" i="2"/>
  <c r="H21" i="2"/>
  <c r="H14" i="2"/>
  <c r="D43" i="24"/>
  <c r="E43" i="24"/>
  <c r="F43" i="24"/>
  <c r="C43" i="24"/>
  <c r="J32" i="2"/>
  <c r="J37" i="2" s="1"/>
  <c r="J29" i="6"/>
  <c r="N27" i="4"/>
  <c r="N40" i="4" s="1"/>
  <c r="M27" i="4"/>
  <c r="M40" i="4" s="1"/>
  <c r="L27" i="4"/>
  <c r="L40" i="4" s="1"/>
  <c r="K27" i="4"/>
  <c r="P37" i="2"/>
  <c r="Q29" i="6"/>
  <c r="Q40" i="6" s="1"/>
  <c r="K25" i="5"/>
  <c r="D25" i="5"/>
  <c r="J25" i="5"/>
  <c r="Q27" i="4"/>
  <c r="K29" i="6"/>
  <c r="K40" i="6" s="1"/>
  <c r="K32" i="2"/>
  <c r="K37" i="4"/>
  <c r="K38" i="4" s="1"/>
  <c r="Q38" i="5"/>
  <c r="M38" i="5"/>
  <c r="K38" i="5"/>
  <c r="F38" i="5"/>
  <c r="D38" i="5"/>
  <c r="J27" i="4"/>
  <c r="J40" i="4" s="1"/>
  <c r="E27" i="4"/>
  <c r="E40" i="4" s="1"/>
  <c r="F27" i="4"/>
  <c r="F40" i="4" s="1"/>
  <c r="D27" i="4"/>
  <c r="D40" i="4" s="1"/>
  <c r="D29" i="6"/>
  <c r="Q25" i="5"/>
  <c r="J38" i="5"/>
  <c r="K48" i="4"/>
  <c r="L48" i="4"/>
  <c r="D48" i="4"/>
  <c r="E48" i="4"/>
  <c r="H34" i="24"/>
  <c r="I32" i="24"/>
  <c r="I33" i="24"/>
  <c r="I31" i="24"/>
  <c r="K41" i="5" l="1"/>
  <c r="H25" i="5"/>
  <c r="H41" i="5" s="1"/>
  <c r="D41" i="5"/>
  <c r="D53" i="5"/>
  <c r="H52" i="5"/>
  <c r="K46" i="2"/>
  <c r="F40" i="6"/>
  <c r="H29" i="6"/>
  <c r="H40" i="6" s="1"/>
  <c r="D30" i="6"/>
  <c r="G40" i="6"/>
  <c r="D46" i="2"/>
  <c r="D40" i="6"/>
  <c r="K39" i="5"/>
  <c r="D51" i="6"/>
  <c r="K53" i="5"/>
  <c r="D28" i="4"/>
  <c r="H32" i="2"/>
  <c r="H37" i="2" s="1"/>
  <c r="J40" i="6"/>
  <c r="E40" i="6"/>
  <c r="D38" i="6"/>
  <c r="Q41" i="5"/>
  <c r="F41" i="5"/>
  <c r="D42" i="5" s="1"/>
  <c r="K30" i="6"/>
  <c r="K41" i="6" s="1"/>
  <c r="K40" i="4"/>
  <c r="G43" i="24"/>
  <c r="H40" i="24" s="1"/>
  <c r="G32" i="24"/>
  <c r="I30" i="24"/>
  <c r="I34" i="24" s="1"/>
  <c r="G31" i="24"/>
  <c r="D41" i="4"/>
  <c r="H27" i="4"/>
  <c r="H40" i="4" s="1"/>
  <c r="D39" i="5"/>
  <c r="J41" i="5"/>
  <c r="M41" i="5"/>
  <c r="K42" i="5" s="1"/>
  <c r="O27" i="4"/>
  <c r="O40" i="4" s="1"/>
  <c r="Q40" i="4"/>
  <c r="K28" i="4"/>
  <c r="K41" i="4" s="1"/>
  <c r="D26" i="5"/>
  <c r="O25" i="5"/>
  <c r="O41" i="5" s="1"/>
  <c r="K26" i="5"/>
  <c r="K33" i="2"/>
  <c r="K38" i="2" s="1"/>
  <c r="O32" i="2"/>
  <c r="O37" i="2" s="1"/>
  <c r="D33" i="2"/>
  <c r="D38" i="2" s="1"/>
  <c r="K37" i="2"/>
  <c r="C24" i="24"/>
  <c r="D23" i="24" s="1"/>
  <c r="G30" i="24"/>
  <c r="C34" i="24"/>
  <c r="D33" i="24" s="1"/>
  <c r="G33" i="24"/>
  <c r="D41" i="6" l="1"/>
  <c r="G34" i="24"/>
  <c r="D37" i="24" s="1"/>
  <c r="H41" i="24"/>
  <c r="H43" i="24" s="1"/>
  <c r="D25" i="24"/>
  <c r="D21" i="24"/>
  <c r="D24" i="24" s="1"/>
  <c r="C26" i="24"/>
  <c r="D30" i="24"/>
  <c r="D32" i="24"/>
  <c r="D31" i="24"/>
  <c r="D34" i="24" l="1"/>
  <c r="D26" i="24"/>
</calcChain>
</file>

<file path=xl/sharedStrings.xml><?xml version="1.0" encoding="utf-8"?>
<sst xmlns="http://schemas.openxmlformats.org/spreadsheetml/2006/main" count="905" uniqueCount="442">
  <si>
    <t>ANUL I</t>
  </si>
  <si>
    <t>Sem. 1</t>
  </si>
  <si>
    <t>Sem. 2</t>
  </si>
  <si>
    <t>C</t>
  </si>
  <si>
    <t>S</t>
  </si>
  <si>
    <t>L</t>
  </si>
  <si>
    <t>P</t>
  </si>
  <si>
    <t>E</t>
  </si>
  <si>
    <t>Discipline facultative</t>
  </si>
  <si>
    <t>Nr. crt.</t>
  </si>
  <si>
    <t>RECAPITULATIE</t>
  </si>
  <si>
    <t>Nr. credite</t>
  </si>
  <si>
    <t>Total ore obligatorii pe saptamana</t>
  </si>
  <si>
    <t>Total ore facultative pe saptamana</t>
  </si>
  <si>
    <t>Durata studiilor: 4 ani</t>
  </si>
  <si>
    <t>Discipline optionale</t>
  </si>
  <si>
    <t>ELEMENTE DE INGINERIE MECANICĂ</t>
  </si>
  <si>
    <t xml:space="preserve">ELEMENTE DE INGINERIE ELECTRICĂ  </t>
  </si>
  <si>
    <t>Total ore optionale pe saptamana</t>
  </si>
  <si>
    <t xml:space="preserve">                                                      ANUL III</t>
  </si>
  <si>
    <t>INOCUITATEA PRODUSELOR ALIMENTARE</t>
  </si>
  <si>
    <t>2C</t>
  </si>
  <si>
    <t>1C</t>
  </si>
  <si>
    <t xml:space="preserve">                                                          ANUL IV</t>
  </si>
  <si>
    <t>ADITIVI  ŞI INGREDIENTE IN INDUSTRIA ALIMENTARĂ</t>
  </si>
  <si>
    <t>Facultatea de Inginerie Alimentară</t>
  </si>
  <si>
    <t>%</t>
  </si>
  <si>
    <t>NR. DE CREDITE</t>
  </si>
  <si>
    <t>1.</t>
  </si>
  <si>
    <t>2.</t>
  </si>
  <si>
    <t>3.</t>
  </si>
  <si>
    <t>4.</t>
  </si>
  <si>
    <t>DISCIPLINE FUNDAMENTALE</t>
  </si>
  <si>
    <t>DISCIPLINE DE SPECIALITATE</t>
  </si>
  <si>
    <t>DISCIPLINE COMPLEMENTARE</t>
  </si>
  <si>
    <t>NUMAR ORE CURS / ORE APLICATII</t>
  </si>
  <si>
    <t>Cod disciplina USV.FIA.CEPA</t>
  </si>
  <si>
    <t>DD.07.01</t>
  </si>
  <si>
    <t>Nr. crt</t>
  </si>
  <si>
    <t>% realizat</t>
  </si>
  <si>
    <t>% recom.</t>
  </si>
  <si>
    <t>max. 90</t>
  </si>
  <si>
    <t>min. 10</t>
  </si>
  <si>
    <t>TOTAL OBLIGATORII ŞI OPŢIONALE</t>
  </si>
  <si>
    <t>Nr. de ore</t>
  </si>
  <si>
    <t>Curs</t>
  </si>
  <si>
    <t>Aplicaţii</t>
  </si>
  <si>
    <t>min. 17</t>
  </si>
  <si>
    <t>DISCIPLINE ÎN DOMENIU</t>
  </si>
  <si>
    <t>min.38</t>
  </si>
  <si>
    <t>min. 25</t>
  </si>
  <si>
    <t>max. 8</t>
  </si>
  <si>
    <t>Forma de verificare</t>
  </si>
  <si>
    <t>Nr. forme de verificare</t>
  </si>
  <si>
    <t>Total</t>
  </si>
  <si>
    <t>An I</t>
  </si>
  <si>
    <t>An II</t>
  </si>
  <si>
    <t>An III</t>
  </si>
  <si>
    <t>An IV</t>
  </si>
  <si>
    <t>Nr.</t>
  </si>
  <si>
    <t xml:space="preserve">Examen </t>
  </si>
  <si>
    <t>Colocviu</t>
  </si>
  <si>
    <t xml:space="preserve">I*   </t>
  </si>
  <si>
    <t xml:space="preserve">PRACTICĂ DE SPECIALITATE  </t>
  </si>
  <si>
    <t>PLAN DE ÎNVĂŢĂMÂNT</t>
  </si>
  <si>
    <t>Domeniul: Ingineria Produselor Alimentare</t>
  </si>
  <si>
    <t>Sem. I</t>
  </si>
  <si>
    <t>Sem. II</t>
  </si>
  <si>
    <t>I</t>
  </si>
  <si>
    <t>II</t>
  </si>
  <si>
    <t>III</t>
  </si>
  <si>
    <t>IV</t>
  </si>
  <si>
    <t>Programul de studiu: CONTROLUL ŞI EXPERTIZA  PRODUSELOR ALIMENTARE</t>
  </si>
  <si>
    <t xml:space="preserve"> 90 ore    </t>
  </si>
  <si>
    <t>60 ore</t>
  </si>
  <si>
    <t>LIMBA ENGLEZĂ (1)</t>
  </si>
  <si>
    <t>DF.01.01</t>
  </si>
  <si>
    <t>DF.01.02</t>
  </si>
  <si>
    <t>DF.01.03</t>
  </si>
  <si>
    <t>DF.01.04</t>
  </si>
  <si>
    <t>DC.01.07</t>
  </si>
  <si>
    <t>DC.01.08</t>
  </si>
  <si>
    <t>DF.02.10</t>
  </si>
  <si>
    <t>DF.02.12</t>
  </si>
  <si>
    <t>DF.02.13</t>
  </si>
  <si>
    <t>LIMBA ENGLEZĂ (2)</t>
  </si>
  <si>
    <t>LIMBA ENGLEZĂ (3)</t>
  </si>
  <si>
    <t>LIMBA ENGLEZĂ (4)</t>
  </si>
  <si>
    <t>DS.03.04</t>
  </si>
  <si>
    <t xml:space="preserve">BIOCHIMIE </t>
  </si>
  <si>
    <t xml:space="preserve">  90 ore      </t>
  </si>
  <si>
    <t>DS.07.02</t>
  </si>
  <si>
    <t>DC.03.06</t>
  </si>
  <si>
    <t>4E, 3C</t>
  </si>
  <si>
    <t>Forma de învăţământ: Învăţământ cu frecvenţă</t>
  </si>
  <si>
    <t>DD.06.08</t>
  </si>
  <si>
    <t xml:space="preserve"> Decan,</t>
  </si>
  <si>
    <t>Director departament,</t>
  </si>
  <si>
    <t>Structura anului universitar</t>
  </si>
  <si>
    <t xml:space="preserve"> Nr.ore fizice 
pe săptămână*</t>
  </si>
  <si>
    <t>Anul de studii</t>
  </si>
  <si>
    <t>*Discipline obligatorii + opţionale</t>
  </si>
  <si>
    <t>PSIHOLOGIA EDUCAŢIEI</t>
  </si>
  <si>
    <t>DIDACTICA SPECIALITĂŢII</t>
  </si>
  <si>
    <t>Universitatea ,,Ştefan cel Mare" din Suceava</t>
  </si>
  <si>
    <t>Competenţe transversale</t>
  </si>
  <si>
    <t>Ştefan cel Mare University of Suceava</t>
  </si>
  <si>
    <t xml:space="preserve">Field: FOOD PRODUCTS ENGINEERING  </t>
  </si>
  <si>
    <t>BachelorStudy Programme: FOOD PRODUCTS CONTROL AND EXPERTISE</t>
  </si>
  <si>
    <t>Mode of study: full-time</t>
  </si>
  <si>
    <t>Study duration: 4 years</t>
  </si>
  <si>
    <t xml:space="preserve"> Dean,</t>
  </si>
  <si>
    <t>Faculty of Food Engineering</t>
  </si>
  <si>
    <t>Head of Department,</t>
  </si>
  <si>
    <t>POLITICI ȘI STRATEGII GLOBALE DE SECURITATE ALIMENTARĂ</t>
  </si>
  <si>
    <t>DD.03.05</t>
  </si>
  <si>
    <t>DC.03.07</t>
  </si>
  <si>
    <t>DD.04.12</t>
  </si>
  <si>
    <t>DC.04.13</t>
  </si>
  <si>
    <t>DC.04.14</t>
  </si>
  <si>
    <t>DD.04.15</t>
  </si>
  <si>
    <t>1E</t>
  </si>
  <si>
    <t>5E, 3C</t>
  </si>
  <si>
    <t>Sem. 3</t>
  </si>
  <si>
    <t>Sem. 4</t>
  </si>
  <si>
    <t>Sem. 5</t>
  </si>
  <si>
    <t>Sem. 6</t>
  </si>
  <si>
    <t>PRINCIPIILE NUTRIȚIEI UMANE</t>
  </si>
  <si>
    <t>DS.04.18</t>
  </si>
  <si>
    <t>DS.04.19</t>
  </si>
  <si>
    <t>DS.05.13</t>
  </si>
  <si>
    <t>DS.06.16</t>
  </si>
  <si>
    <t>Sem. 7</t>
  </si>
  <si>
    <t>Sem. 8</t>
  </si>
  <si>
    <t>DS.06.17</t>
  </si>
  <si>
    <t>DF.02.14</t>
  </si>
  <si>
    <t xml:space="preserve">CHIMIE ANALITICA (1)                   </t>
  </si>
  <si>
    <t>OPERATII UNITARE ÎN INDUSTRIA ALIMENTARĂ (1)</t>
  </si>
  <si>
    <t>OPERATII UNITARE ÎN INDUSTRIA ALIMENTARĂ (2)</t>
  </si>
  <si>
    <t>PRACTICĂ PENTRU PROIECTUL DE DIPLOMĂ</t>
  </si>
  <si>
    <t xml:space="preserve">ELABORAREA PROIECTULUI DE DIPLOMĂ   </t>
  </si>
  <si>
    <t xml:space="preserve">ECOLOGIE ŞI PROTECŢIA MEDIULUI </t>
  </si>
  <si>
    <t>ANALIZĂ MATEMATICĂ</t>
  </si>
  <si>
    <t xml:space="preserve">INFORMATICĂ APLICATĂ                                                                </t>
  </si>
  <si>
    <t xml:space="preserve">FIZICĂ(2)                                          </t>
  </si>
  <si>
    <t xml:space="preserve"> PRACTICĂ DE DOMENIU</t>
  </si>
  <si>
    <t>MERCEOLOGIA PRODUSELOR ALIMENTARE</t>
  </si>
  <si>
    <t>Prof.univ.dr.ing. Mircea OROIAN</t>
  </si>
  <si>
    <t>4E, 2C</t>
  </si>
  <si>
    <t>DS.05.14</t>
  </si>
  <si>
    <t>DS.06.18</t>
  </si>
  <si>
    <t>DS.08.14</t>
  </si>
  <si>
    <t>DD.07.06</t>
  </si>
  <si>
    <t>FIZICĂ (1)</t>
  </si>
  <si>
    <t>ALIMENTE FUNCȚIONALE</t>
  </si>
  <si>
    <t>DD.08.11</t>
  </si>
  <si>
    <t>PRINCIPII SI METODE DE CONSERVARE A PRODUSELOR ALIMENTARE</t>
  </si>
  <si>
    <t xml:space="preserve">CHIMIE ANORGANICA </t>
  </si>
  <si>
    <t xml:space="preserve">CHIMIE ORGANICĂ </t>
  </si>
  <si>
    <t>ALGEBRĂ LINIARĂ, GEOMETRIE ANALITICĂ ȘI DIFERENȚIALĂ</t>
  </si>
  <si>
    <t>Decan,</t>
  </si>
  <si>
    <t>2E</t>
  </si>
  <si>
    <t>METODE CROMATOGRAFICE ŞI ELECTROFORETICE DE ANALIZA ALIMENTELOR</t>
  </si>
  <si>
    <t>5E, 2C</t>
  </si>
  <si>
    <t>Proiecte</t>
  </si>
  <si>
    <t>Nr. ore 
practică</t>
  </si>
  <si>
    <t>MARKETING</t>
  </si>
  <si>
    <t>MANAGEMENT</t>
  </si>
  <si>
    <t>CONTROLUL SANITAR VETERINAR ŞI SIGURANŢA ALIMENTELOR</t>
  </si>
  <si>
    <t>DD.08.10</t>
  </si>
  <si>
    <t>1*</t>
  </si>
  <si>
    <t>EDUCATIE FIZICA ȘI SPORT(1)*</t>
  </si>
  <si>
    <r>
      <t>EDUCATIE FIZICA</t>
    </r>
    <r>
      <rPr>
        <i/>
        <sz val="8"/>
        <rFont val="Arial"/>
        <family val="2"/>
      </rPr>
      <t xml:space="preserve"> ȘI SPORT(</t>
    </r>
    <r>
      <rPr>
        <i/>
        <sz val="8"/>
        <color indexed="8"/>
        <rFont val="Arial"/>
        <family val="2"/>
        <charset val="238"/>
      </rPr>
      <t>2)*</t>
    </r>
  </si>
  <si>
    <t>EDUCATIE FIZICA ȘI SPORT (3)*</t>
  </si>
  <si>
    <t>EDUCATIE FIZICA ȘI SPORT(4)*</t>
  </si>
  <si>
    <t>3E, 3C</t>
  </si>
  <si>
    <t>4E, 5C</t>
  </si>
  <si>
    <t>DD.05.01</t>
  </si>
  <si>
    <t>GRAFICĂ ASISTATĂ DE CALCULATOR</t>
  </si>
  <si>
    <t>INSTRUIRE ASISTATĂ PE CALCULATOR</t>
  </si>
  <si>
    <t>PRACTICĂ PEDAGOGICĂ ÎN ÎNV. PREUNIV. OBLIG. (1)</t>
  </si>
  <si>
    <t>MANAGEMENTUL CLASEI DE ELEVI</t>
  </si>
  <si>
    <t>PRACTICĂ PEDAGOGICĂ ÎN ÎNV. PREUNIV. OBLIG. (2)</t>
  </si>
  <si>
    <t>EVALUARE FINALĂ - PORTOFOLIU DIDACTIC</t>
  </si>
  <si>
    <t>1E, 2C</t>
  </si>
  <si>
    <t>C*</t>
  </si>
  <si>
    <t>5E,4C</t>
  </si>
  <si>
    <t xml:space="preserve">C* </t>
  </si>
  <si>
    <t>4E, 4C</t>
  </si>
  <si>
    <t>DS.08.17</t>
  </si>
  <si>
    <t>RECAPITULAȚIE</t>
  </si>
  <si>
    <t>ANTREPRENORIAT</t>
  </si>
  <si>
    <t>CHIMIE FIZICĂ (2)</t>
  </si>
  <si>
    <t>MICROBIOLOGIE GENERALĂ</t>
  </si>
  <si>
    <t>CHIMIA ALIMENTELOR</t>
  </si>
  <si>
    <t>DD.04.09</t>
  </si>
  <si>
    <t>DF.04.08</t>
  </si>
  <si>
    <t xml:space="preserve">MICROBIOLOGIE SPECIALĂ </t>
  </si>
  <si>
    <t>DS.04.10</t>
  </si>
  <si>
    <t>EPIDEMIOLOGIE ȘI SĂNĂTATE PUBLICĂ</t>
  </si>
  <si>
    <t>IGIENA SOCIETĂȚILOR DIN INDUSTRIA ALIMENTARĂ</t>
  </si>
  <si>
    <t>ANALIZĂ SENZORIALĂ</t>
  </si>
  <si>
    <t>CONTROLUL CALITĂŢII PRODUSELOR DE ORIGINE ANIMALĂ</t>
  </si>
  <si>
    <t>CONTROLUL CALITĂŢII PRODUSELOR DE ORIGINE VEGETALĂ</t>
  </si>
  <si>
    <t xml:space="preserve">METODE SPECTROSCOPICE DE ANALIZĂ A ALIMENTELOR </t>
  </si>
  <si>
    <t>PROCESAREA MINIMĂ ATERMICĂ ȘI TERMICĂ A PRODUSELOR ALIMENTARE</t>
  </si>
  <si>
    <t>METODE ENZIMATICE ȘI IMUNOLOGICE DE ANALIZĂ</t>
  </si>
  <si>
    <t>MANAGEMENTUL CALITĂȚII (1)</t>
  </si>
  <si>
    <t>MANAGEMENTUL CALITĂȚII (2)</t>
  </si>
  <si>
    <t>BIOTEHNOLOGII SPECIALE</t>
  </si>
  <si>
    <t>DS.07.04</t>
  </si>
  <si>
    <t>LEGISLAŢIE ÎN INDUSTRIA ALIMENTARĂ (1)</t>
  </si>
  <si>
    <t>LEGISLAŢIE ÎN INDUSTRIA ALIMENTARĂ (2)</t>
  </si>
  <si>
    <t xml:space="preserve">AUTENTIFICAREA ȘI FALSIFICAREA ALIMENTELOR </t>
  </si>
  <si>
    <t>CONTROL FITOSANITAR</t>
  </si>
  <si>
    <t>CHIMIE FIZICĂ (1)</t>
  </si>
  <si>
    <t>DD.03.02</t>
  </si>
  <si>
    <t>DD.05.03</t>
  </si>
  <si>
    <t>DS.05.04</t>
  </si>
  <si>
    <t>DD.05.05</t>
  </si>
  <si>
    <t>DD.06.06</t>
  </si>
  <si>
    <t>DS.06.09</t>
  </si>
  <si>
    <t>DD.06.10</t>
  </si>
  <si>
    <t>DS.06.11</t>
  </si>
  <si>
    <t>DS.05.12</t>
  </si>
  <si>
    <t>DS.05.15</t>
  </si>
  <si>
    <t>CONTAMINARE MINERALĂ ŞI RADIOACTIVĂ A PRODUSELOR AGROALIMENTARE</t>
  </si>
  <si>
    <t>ETICA ŞI INTEGRITATE ACADEMICĂ</t>
  </si>
  <si>
    <t>DD.07.05</t>
  </si>
  <si>
    <t>DD.08.07</t>
  </si>
  <si>
    <t>DS.08.08</t>
  </si>
  <si>
    <t>DD.08.09</t>
  </si>
  <si>
    <t>DS.08.13</t>
  </si>
  <si>
    <t>DS.06.19</t>
  </si>
  <si>
    <t>3E, 2C</t>
  </si>
  <si>
    <t xml:space="preserve">AMBALAREA, ETICHETAREA ŞI DESIGNUL ÎN INDUSTRIA ALIMENTARĂ </t>
  </si>
  <si>
    <t>ECONOMIE GENERALĂ</t>
  </si>
  <si>
    <t>DC.07.19</t>
  </si>
  <si>
    <t>DC.08.20</t>
  </si>
  <si>
    <t xml:space="preserve">  Responsabil program de studiu,</t>
  </si>
  <si>
    <t>DD.01.05</t>
  </si>
  <si>
    <t>DF.01.06</t>
  </si>
  <si>
    <t>DC.01.09</t>
  </si>
  <si>
    <t>DF.02.15</t>
  </si>
  <si>
    <t>DD.02.16</t>
  </si>
  <si>
    <t>DC.02.17</t>
  </si>
  <si>
    <t>DC.01.18</t>
  </si>
  <si>
    <t xml:space="preserve">METODE ŞI TEHNICI DE ANALIZĂ INSTRUMENTALĂ </t>
  </si>
  <si>
    <t>DD.04.11</t>
  </si>
  <si>
    <t>DS.08.18</t>
  </si>
  <si>
    <t>Rector,</t>
  </si>
  <si>
    <t>Susținerea proiectului de diplomă</t>
  </si>
  <si>
    <t>10 credite</t>
  </si>
  <si>
    <t xml:space="preserve">TEHNOLOGII GENERALE ÎN INDUSTRIA ALIMENTARĂ                    </t>
  </si>
  <si>
    <t xml:space="preserve">TEHNOLOGIA PRODUSELOR ALIMENTARE DE ORIGINE ANIMALĂ (2)                      </t>
  </si>
  <si>
    <t xml:space="preserve">TEHNOLOGIA PRODUSELOR ALIMENTARE DE ORIGINE VEGETALĂ                </t>
  </si>
  <si>
    <t xml:space="preserve">TEHNOLOGIA PRODUSELOR ALIMENTARE DE ORIGINE ANIMALĂ (1)                       </t>
  </si>
  <si>
    <t>Cod disciplină DPPD.NIV.1</t>
  </si>
  <si>
    <t xml:space="preserve"> DF.01.01</t>
  </si>
  <si>
    <t>PEDAGOGIE (1)</t>
  </si>
  <si>
    <t>DF.02.02</t>
  </si>
  <si>
    <t>Total ore facultative pe săptămână</t>
  </si>
  <si>
    <t>PEDAGOGIE (2)</t>
  </si>
  <si>
    <t>DF.03.03</t>
  </si>
  <si>
    <t>DF.04.04</t>
  </si>
  <si>
    <t>DS.05.05</t>
  </si>
  <si>
    <t>DS.05.06</t>
  </si>
  <si>
    <t>DS.06.07</t>
  </si>
  <si>
    <t>DS.06.08</t>
  </si>
  <si>
    <t>DS. 05.02</t>
  </si>
  <si>
    <t>DS.07.03</t>
  </si>
  <si>
    <t>DC.08.15</t>
  </si>
  <si>
    <t>DC.08.16</t>
  </si>
  <si>
    <t>UTILAJE IN INDUSTRIA ALIMENTARĂ</t>
  </si>
  <si>
    <t>3E, 4C</t>
  </si>
  <si>
    <t>1 E, 1C</t>
  </si>
  <si>
    <t xml:space="preserve">CHIMIE ANALITICA (2)                     </t>
  </si>
  <si>
    <t xml:space="preserve">DF.03.01 </t>
  </si>
  <si>
    <t>DD.03.03</t>
  </si>
  <si>
    <t>Programul de studii asigură următoarele competenţe ESCO:</t>
  </si>
  <si>
    <t>Competenţe profesionale</t>
  </si>
  <si>
    <t>C.T.2. Gândeşte analitic</t>
  </si>
  <si>
    <t>C.T.3. Aplică cunoştinţe ştiinţifice, tehnologice şi inginereşti</t>
  </si>
  <si>
    <t>C.T.4. Lucrează în echipe</t>
  </si>
  <si>
    <t>C.T.5. Demonstrează spirit antreprenorial</t>
  </si>
  <si>
    <t>C.T.6. Gândeşte în mod inovator</t>
  </si>
  <si>
    <t>Prof.univ.dr. Mihai DIMIAN</t>
  </si>
  <si>
    <t>Şef lucr.univ.dr.ing. Amelia BUCULEI</t>
  </si>
  <si>
    <t>Şef lucr.univ.dr.ing. Eufrozina ALBU</t>
  </si>
  <si>
    <t>C.P.1. Analizeaza procese de productie in vederea îmbunătăţirii</t>
  </si>
  <si>
    <t>C.P.2. Asigură managementul proceselor</t>
  </si>
  <si>
    <t>C.P.3. Verifică calitatea materiilor prime</t>
  </si>
  <si>
    <t>The bachelor study program provides the following ESCO competences:</t>
  </si>
  <si>
    <t>Professional competences</t>
  </si>
  <si>
    <t>Transversal competences</t>
  </si>
  <si>
    <t>C.T.2. Thinks analytically</t>
  </si>
  <si>
    <t>C.T.3. Applies scientific, technological, and engineering knowledge</t>
  </si>
  <si>
    <t>C.T.4. Works in teams</t>
  </si>
  <si>
    <t>C.T.5. Demonstrates entrepreneurial spirit</t>
  </si>
  <si>
    <t>C.T.6. Thinks innovatively</t>
  </si>
  <si>
    <t>C.T.7. Thinks holistically</t>
  </si>
  <si>
    <t>Prof. Phd. Mihai DIMIAN</t>
  </si>
  <si>
    <t>Prof. PhD. Eng. Mircea-Adrian OROIAN</t>
  </si>
  <si>
    <t>Sen. Lect. PhD. Eng. Amelia BUCULEI</t>
  </si>
  <si>
    <t>Study Program Responsible,</t>
  </si>
  <si>
    <t>Sen. Lect. PhD. Eng. Eufrozina ALBU</t>
  </si>
  <si>
    <t>C.P.1. Analyzes production processes in order to improve them</t>
  </si>
  <si>
    <t>C.P.2. Ensures process management</t>
  </si>
  <si>
    <t>C.P.3. Checks the quality of raw materials</t>
  </si>
  <si>
    <t>C.P.7. Performs sensory evaluation of food products</t>
  </si>
  <si>
    <t>C.P.8. Performs quality control on food processing</t>
  </si>
  <si>
    <t>C.P.9. Applies regulations regarding food and beverage production</t>
  </si>
  <si>
    <t>C.P.10. Applies the HACCP method (Hazard Analysis and Critical Control Points)</t>
  </si>
  <si>
    <t>ALIMENTAŢIE ŞI CULTURĂ</t>
  </si>
  <si>
    <t>DC.02.11</t>
  </si>
  <si>
    <t>COMUNICARE</t>
  </si>
  <si>
    <t>Programul de studii: Controlul și expertiza produselor alimentare</t>
  </si>
  <si>
    <t>Forma de învățământ: cu frecvență</t>
  </si>
  <si>
    <t xml:space="preserve">Nr. crt. </t>
  </si>
  <si>
    <t>DISCIPLINA</t>
  </si>
  <si>
    <t>Credite</t>
  </si>
  <si>
    <t>C.P.1</t>
  </si>
  <si>
    <t>C.P.2</t>
  </si>
  <si>
    <t>C.P.3</t>
  </si>
  <si>
    <t>C.P.4</t>
  </si>
  <si>
    <t>C.P.5</t>
  </si>
  <si>
    <t>C.P.6</t>
  </si>
  <si>
    <t>C.P.7</t>
  </si>
  <si>
    <t>C.P.8</t>
  </si>
  <si>
    <t>C.P.9</t>
  </si>
  <si>
    <t>C.P.10</t>
  </si>
  <si>
    <t>C.P.11</t>
  </si>
  <si>
    <t>C.P.12</t>
  </si>
  <si>
    <t>C.P.13</t>
  </si>
  <si>
    <t>C.P.14</t>
  </si>
  <si>
    <t>C.P.15</t>
  </si>
  <si>
    <t>C.P.16</t>
  </si>
  <si>
    <t>C.P.17</t>
  </si>
  <si>
    <t>C.T.1</t>
  </si>
  <si>
    <t>C.T.2</t>
  </si>
  <si>
    <t>C.T.3</t>
  </si>
  <si>
    <t>C.T.4</t>
  </si>
  <si>
    <t>C.T.5</t>
  </si>
  <si>
    <t>C.T.6</t>
  </si>
  <si>
    <t>C.T.7</t>
  </si>
  <si>
    <t>AN I</t>
  </si>
  <si>
    <t>AN II</t>
  </si>
  <si>
    <t>AN III</t>
  </si>
  <si>
    <t>AN IV</t>
  </si>
  <si>
    <t>Ciclul de studii: licenţă</t>
  </si>
  <si>
    <t>Durata studiilor: 4 ani  ( 8 semestre )</t>
  </si>
  <si>
    <t>C.P.18</t>
  </si>
  <si>
    <t>C.P.19</t>
  </si>
  <si>
    <t>C.P.20</t>
  </si>
  <si>
    <t>C.T.1. Manages financial and material resources</t>
  </si>
  <si>
    <t>COMUNICARE ŞI SCRIERE ACADEMICĂ</t>
  </si>
  <si>
    <t>C.P.4. Aplica standarde de sanatate si siguranta</t>
  </si>
  <si>
    <t>C.P.5. Realizeaza experimente chimice</t>
  </si>
  <si>
    <t>C.P.6. Realizeaza operatiuni detaliate de prelucrare a alimentelor</t>
  </si>
  <si>
    <t>C.P.7.  Efectuează evaluarea senzorială a produselor alimentare</t>
  </si>
  <si>
    <t>C.P.8. Efectuează controlul de calitate asupra prelucrării alimentelor</t>
  </si>
  <si>
    <t>C.P.9. Aplică reglementări referitoare la fabricarea alimentelor şi a băuturilor</t>
  </si>
  <si>
    <t>C.P.10. Aplică metoda HACCP (analiza riscurilor şi punctele critice de control)</t>
  </si>
  <si>
    <t>C.P.11. Analizeaza esantioane din alimente si bauturi</t>
  </si>
  <si>
    <t>C.P.12. Testează materii prime pentru producţie</t>
  </si>
  <si>
    <t>C.P.13. Gestioneaza procedurile de analiza chimica</t>
  </si>
  <si>
    <t>C.P.14. Documenteaza rezultatele analizelor</t>
  </si>
  <si>
    <t>C.P.15. Oferă consiliere pentru probleme de producţie</t>
  </si>
  <si>
    <t>C.P. 16. Respecta procedurile privind igiena în timpul prelucrarii alimentelor</t>
  </si>
  <si>
    <t>C.P. 17. Asigura conformitatea produsului finit cu cerintele</t>
  </si>
  <si>
    <t>C.P.4. Apply health and safety standards</t>
  </si>
  <si>
    <t>C.P.5. Performs chemical experiments</t>
  </si>
  <si>
    <t xml:space="preserve"> </t>
  </si>
  <si>
    <t>C.P.6. Performs detailed food processing operations</t>
  </si>
  <si>
    <t>C.P.11. Analyze food and beverage samples</t>
  </si>
  <si>
    <t>C.P.12.Test raw materials for production</t>
  </si>
  <si>
    <t xml:space="preserve">C.P.13. Manages chemical analysis procedures </t>
  </si>
  <si>
    <t>C.P.14. Document the results of the analyses</t>
  </si>
  <si>
    <t>C.P.15. Provides advice on production issues</t>
  </si>
  <si>
    <t>C.T.1. Gestionează resurse financiare şi materialer</t>
  </si>
  <si>
    <t>C.T.7. Gândeşte holistic</t>
  </si>
  <si>
    <t>Forma de învăţământ: cu frecvenţă</t>
  </si>
  <si>
    <t>Durata studiilor: 4 ani (8 semestre)</t>
  </si>
  <si>
    <t>Valabil începând cu anul I universitar: 2024-2025</t>
  </si>
  <si>
    <t>Programul de studiu: CONTROLUL ŞI EXPERTIZA PRODUSELOR ALIMENTARE</t>
  </si>
  <si>
    <t xml:space="preserve"> Available since I university year: 2024-2025</t>
  </si>
  <si>
    <t>C.P.16. Respect the hygiene procedures during food processing</t>
  </si>
  <si>
    <t>C.P.17. Ensure the conformity of the finished product with the requirements</t>
  </si>
  <si>
    <t>C.P.18. Gestionează utilizarea aditivilor în fabricarea alimentelor</t>
  </si>
  <si>
    <t>C.P.19. Monitorizeaza conditiile de prelucrare</t>
  </si>
  <si>
    <t>C.P. 20. Aplica principii ale tehnologiei alimentare</t>
  </si>
  <si>
    <t>C.P. 21. Evalueaza implementarea HACCP in fabrici</t>
  </si>
  <si>
    <t>C.P. 22. Analizeaza cerintele referitoare la ambalare</t>
  </si>
  <si>
    <t>C.P.22</t>
  </si>
  <si>
    <t>C.P.21</t>
  </si>
  <si>
    <t>C.P.18. Manages the use of additives in food production</t>
  </si>
  <si>
    <t>C.P.19. Monitors processing conditions</t>
  </si>
  <si>
    <t>C.P. 20. Apply principles of food technology</t>
  </si>
  <si>
    <t>C.P. 21. Evaluates the implementation of HACCP in factories</t>
  </si>
  <si>
    <t>C.P. 22. Analyzes the packaging requirements</t>
  </si>
  <si>
    <r>
      <t>EDUCATIE FIZICA ȘI SPORT(</t>
    </r>
    <r>
      <rPr>
        <i/>
        <sz val="10"/>
        <color indexed="8"/>
        <rFont val="Arial"/>
        <family val="2"/>
      </rPr>
      <t>2)*</t>
    </r>
  </si>
  <si>
    <t>Valabil începând cu anul I, anul universitar: 2024-2025</t>
  </si>
  <si>
    <t xml:space="preserve">         10 credite acordate pentru promovarea examenului de finalizare a studiilor</t>
  </si>
  <si>
    <t>Cerinţe pentru obţinerea diplomei de licență:</t>
  </si>
  <si>
    <t>Forma verificare</t>
  </si>
  <si>
    <t xml:space="preserve">I*  </t>
  </si>
  <si>
    <t>I*</t>
  </si>
  <si>
    <t>Total ore obligatorii pe  săptămână</t>
  </si>
  <si>
    <t>Total ore optionale pe  săptămână</t>
  </si>
  <si>
    <t>ANUL II</t>
  </si>
  <si>
    <t>Ş. l.dr.ing. Amelia BUCULEI</t>
  </si>
  <si>
    <r>
      <t xml:space="preserve">  </t>
    </r>
    <r>
      <rPr>
        <b/>
        <sz val="8"/>
        <rFont val="Arial"/>
        <family val="2"/>
      </rPr>
      <t>Responsabil program de studii,</t>
    </r>
  </si>
  <si>
    <t>Ș. l. dr. ing. ALBU Eufrozina</t>
  </si>
  <si>
    <t>I* - ore de studiu individual</t>
  </si>
  <si>
    <t xml:space="preserve">I* - ore de studiu individual </t>
  </si>
  <si>
    <t xml:space="preserve">                                                              PLAN DE ÎNVĂŢĂMÂNT</t>
  </si>
  <si>
    <t>RECAPITULAŢIE</t>
  </si>
  <si>
    <t>Cod disciplină USV.FIA.CEPA</t>
  </si>
  <si>
    <t xml:space="preserve">Nr. săptămâni 
</t>
  </si>
  <si>
    <t>DISCIPLINE FACULTATIVE</t>
  </si>
  <si>
    <t>DISCIPLINE OPTIONALE</t>
  </si>
  <si>
    <t>BILANŢ</t>
  </si>
  <si>
    <t>TOTAL NR.  ORE FIZICE</t>
  </si>
  <si>
    <t>Practică</t>
  </si>
  <si>
    <t>TOTAL Ore program de studiu</t>
  </si>
  <si>
    <t>TOTAL NR. ORE FIZICE</t>
  </si>
  <si>
    <t>CATEGORIA DISCIPLINEI</t>
  </si>
  <si>
    <t xml:space="preserve">TOTAL </t>
  </si>
  <si>
    <t>TOTAL</t>
  </si>
  <si>
    <t>COMPETENȚE</t>
  </si>
  <si>
    <t>Prof. univ. dr. Mihai DIMIAN</t>
  </si>
  <si>
    <t>Prof. univ. dr. ing. Mircea Adrian OROIAN</t>
  </si>
  <si>
    <t>Șef  lucr. univ. dr. ing. Amelia BUCULEI</t>
  </si>
  <si>
    <t>Responsabil program,</t>
  </si>
  <si>
    <t>Șef lucr. univ. dr. ing. Eufrozina ALBU</t>
  </si>
  <si>
    <t>Director de departament,</t>
  </si>
  <si>
    <t>26**</t>
  </si>
  <si>
    <t>**Durata semestrului 6 poate fi redusă la 10 săptămâni cu, cu respectarea numărului total de ore prevăzut în planul de învățământ</t>
  </si>
  <si>
    <t xml:space="preserve">        240 credite conform planului de învățământ</t>
  </si>
  <si>
    <t>Discipline impuse</t>
  </si>
  <si>
    <t>DISCIPLINE IMPUSE</t>
  </si>
  <si>
    <t>COMPETENCIES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</si>
</sst>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9">
    <font>
      <sz val="10"/>
      <name val="Arial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b/>
      <sz val="9"/>
      <name val="Arial"/>
      <family val="2"/>
    </font>
    <font>
      <sz val="8"/>
      <color indexed="10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</font>
    <font>
      <b/>
      <sz val="14"/>
      <name val="Arial CE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sz val="9"/>
      <name val="Times New Roman"/>
      <family val="1"/>
      <charset val="238"/>
    </font>
    <font>
      <b/>
      <sz val="8"/>
      <color indexed="10"/>
      <name val="Arial"/>
      <family val="2"/>
    </font>
    <font>
      <b/>
      <sz val="10"/>
      <name val="Arial CE"/>
      <family val="2"/>
      <charset val="238"/>
    </font>
    <font>
      <b/>
      <sz val="9"/>
      <name val="Times New Roman"/>
      <family val="1"/>
    </font>
    <font>
      <b/>
      <sz val="10"/>
      <color indexed="10"/>
      <name val="Arial"/>
      <family val="2"/>
    </font>
    <font>
      <sz val="8"/>
      <name val="Times New Roman"/>
      <family val="1"/>
      <charset val="238"/>
    </font>
    <font>
      <i/>
      <sz val="7"/>
      <name val="Arial"/>
      <family val="2"/>
    </font>
    <font>
      <i/>
      <sz val="7"/>
      <name val="Arial"/>
      <family val="2"/>
      <charset val="238"/>
    </font>
    <font>
      <sz val="6"/>
      <name val="Arial"/>
      <family val="2"/>
    </font>
    <font>
      <b/>
      <sz val="9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9"/>
      <name val="Arial"/>
      <family val="2"/>
      <charset val="238"/>
    </font>
    <font>
      <sz val="7"/>
      <name val="Arial CE"/>
      <family val="2"/>
      <charset val="238"/>
    </font>
    <font>
      <b/>
      <sz val="7"/>
      <name val="Arial"/>
      <family val="2"/>
      <charset val="238"/>
    </font>
    <font>
      <i/>
      <sz val="9"/>
      <name val="Arial"/>
      <family val="2"/>
    </font>
    <font>
      <sz val="6"/>
      <color indexed="13"/>
      <name val="Arial"/>
      <family val="2"/>
    </font>
    <font>
      <b/>
      <sz val="12"/>
      <name val="Arial"/>
      <family val="2"/>
    </font>
    <font>
      <b/>
      <sz val="9"/>
      <name val="Arial CE"/>
      <family val="2"/>
      <charset val="238"/>
    </font>
    <font>
      <sz val="10"/>
      <color rgb="FFFF0000"/>
      <name val="Arial"/>
      <family val="2"/>
    </font>
    <font>
      <b/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rgb="FF375375"/>
      <name val="__Inter_63163a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26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Continuous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9" fillId="0" borderId="0" xfId="0" applyFont="1"/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26" fillId="0" borderId="0" xfId="0" applyFont="1"/>
    <xf numFmtId="0" fontId="1" fillId="0" borderId="4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1" fillId="0" borderId="2" xfId="0" applyFont="1" applyBorder="1"/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0" fontId="5" fillId="0" borderId="0" xfId="0" applyFont="1" applyAlignment="1">
      <alignment horizontal="center"/>
    </xf>
    <xf numFmtId="0" fontId="25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15" fillId="0" borderId="2" xfId="0" applyNumberFormat="1" applyFont="1" applyBorder="1" applyAlignment="1">
      <alignment horizontal="center" vertical="center"/>
    </xf>
    <xf numFmtId="0" fontId="4" fillId="0" borderId="1" xfId="0" applyFont="1" applyBorder="1"/>
    <xf numFmtId="0" fontId="9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7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Alignment="1">
      <alignment horizontal="left"/>
    </xf>
    <xf numFmtId="0" fontId="10" fillId="0" borderId="0" xfId="0" applyFont="1"/>
    <xf numFmtId="0" fontId="29" fillId="0" borderId="0" xfId="0" applyFont="1"/>
    <xf numFmtId="0" fontId="30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3" borderId="3" xfId="0" applyFont="1" applyFill="1" applyBorder="1" applyAlignment="1">
      <alignment horizontal="center" vertical="center"/>
    </xf>
    <xf numFmtId="0" fontId="50" fillId="3" borderId="0" xfId="0" applyFont="1" applyFill="1"/>
    <xf numFmtId="0" fontId="16" fillId="3" borderId="2" xfId="0" applyFont="1" applyFill="1" applyBorder="1" applyAlignment="1">
      <alignment wrapText="1"/>
    </xf>
    <xf numFmtId="0" fontId="3" fillId="0" borderId="2" xfId="0" applyFont="1" applyBorder="1"/>
    <xf numFmtId="49" fontId="16" fillId="3" borderId="2" xfId="0" applyNumberFormat="1" applyFont="1" applyFill="1" applyBorder="1" applyAlignment="1">
      <alignment wrapText="1"/>
    </xf>
    <xf numFmtId="0" fontId="14" fillId="3" borderId="2" xfId="0" applyFont="1" applyFill="1" applyBorder="1" applyAlignment="1">
      <alignment wrapText="1"/>
    </xf>
    <xf numFmtId="0" fontId="11" fillId="3" borderId="2" xfId="0" applyFont="1" applyFill="1" applyBorder="1"/>
    <xf numFmtId="0" fontId="11" fillId="3" borderId="2" xfId="0" applyFont="1" applyFill="1" applyBorder="1" applyAlignment="1">
      <alignment wrapText="1"/>
    </xf>
    <xf numFmtId="0" fontId="1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6" fillId="3" borderId="2" xfId="0" applyFont="1" applyFill="1" applyBorder="1"/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/>
    <xf numFmtId="0" fontId="8" fillId="0" borderId="0" xfId="0" applyFont="1"/>
    <xf numFmtId="1" fontId="6" fillId="0" borderId="2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9" fillId="3" borderId="0" xfId="0" applyFont="1" applyFill="1"/>
    <xf numFmtId="0" fontId="13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Continuous"/>
    </xf>
    <xf numFmtId="0" fontId="1" fillId="3" borderId="1" xfId="0" applyFont="1" applyFill="1" applyBorder="1" applyAlignment="1">
      <alignment horizontal="center"/>
    </xf>
    <xf numFmtId="0" fontId="1" fillId="3" borderId="0" xfId="0" applyFont="1" applyFill="1"/>
    <xf numFmtId="0" fontId="0" fillId="3" borderId="0" xfId="0" applyFill="1"/>
    <xf numFmtId="0" fontId="1" fillId="0" borderId="8" xfId="0" applyFont="1" applyBorder="1"/>
    <xf numFmtId="0" fontId="2" fillId="0" borderId="8" xfId="0" applyFont="1" applyBorder="1"/>
    <xf numFmtId="0" fontId="12" fillId="0" borderId="2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9" xfId="0" applyFont="1" applyBorder="1"/>
    <xf numFmtId="0" fontId="1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2" fillId="0" borderId="0" xfId="0" applyFont="1"/>
    <xf numFmtId="0" fontId="38" fillId="3" borderId="2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42" fillId="0" borderId="11" xfId="0" applyNumberFormat="1" applyFont="1" applyBorder="1" applyAlignment="1">
      <alignment vertical="center"/>
    </xf>
    <xf numFmtId="1" fontId="42" fillId="0" borderId="12" xfId="0" applyNumberFormat="1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11" xfId="0" applyFont="1" applyBorder="1"/>
    <xf numFmtId="0" fontId="7" fillId="0" borderId="12" xfId="0" applyFont="1" applyBorder="1"/>
    <xf numFmtId="0" fontId="11" fillId="0" borderId="2" xfId="0" applyFont="1" applyBorder="1" applyAlignment="1">
      <alignment wrapText="1"/>
    </xf>
    <xf numFmtId="0" fontId="37" fillId="3" borderId="2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43" fillId="0" borderId="0" xfId="0" applyFont="1"/>
    <xf numFmtId="0" fontId="43" fillId="0" borderId="0" xfId="0" applyFont="1" applyAlignment="1">
      <alignment horizontal="left"/>
    </xf>
    <xf numFmtId="0" fontId="40" fillId="0" borderId="0" xfId="0" applyFont="1" applyAlignment="1">
      <alignment horizontal="centerContinuous"/>
    </xf>
    <xf numFmtId="0" fontId="40" fillId="0" borderId="0" xfId="0" applyFont="1" applyAlignment="1">
      <alignment horizontal="centerContinuous" wrapText="1"/>
    </xf>
    <xf numFmtId="0" fontId="43" fillId="0" borderId="0" xfId="0" applyFont="1" applyAlignment="1">
      <alignment horizontal="center" vertical="center"/>
    </xf>
    <xf numFmtId="2" fontId="40" fillId="3" borderId="0" xfId="0" applyNumberFormat="1" applyFont="1" applyFill="1"/>
    <xf numFmtId="0" fontId="31" fillId="0" borderId="0" xfId="0" applyFont="1"/>
    <xf numFmtId="0" fontId="31" fillId="0" borderId="0" xfId="0" applyFont="1" applyAlignment="1">
      <alignment wrapText="1"/>
    </xf>
    <xf numFmtId="1" fontId="31" fillId="0" borderId="0" xfId="0" applyNumberFormat="1" applyFont="1"/>
    <xf numFmtId="0" fontId="1" fillId="0" borderId="1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8" fillId="3" borderId="39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 wrapText="1"/>
    </xf>
    <xf numFmtId="0" fontId="10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Continuous" vertical="center" wrapText="1"/>
    </xf>
    <xf numFmtId="2" fontId="42" fillId="0" borderId="16" xfId="0" applyNumberFormat="1" applyFont="1" applyBorder="1" applyAlignment="1">
      <alignment horizontal="center" vertical="center" wrapText="1"/>
    </xf>
    <xf numFmtId="2" fontId="42" fillId="0" borderId="12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wrapText="1"/>
    </xf>
    <xf numFmtId="1" fontId="36" fillId="0" borderId="6" xfId="0" applyNumberFormat="1" applyFont="1" applyBorder="1" applyAlignment="1">
      <alignment horizontal="center" vertical="center"/>
    </xf>
    <xf numFmtId="0" fontId="36" fillId="0" borderId="4" xfId="0" applyFont="1" applyBorder="1" applyAlignment="1">
      <alignment horizontal="center"/>
    </xf>
    <xf numFmtId="10" fontId="36" fillId="0" borderId="2" xfId="0" applyNumberFormat="1" applyFont="1" applyBorder="1" applyAlignment="1">
      <alignment horizontal="center" vertical="center"/>
    </xf>
    <xf numFmtId="1" fontId="42" fillId="0" borderId="6" xfId="0" applyNumberFormat="1" applyFont="1" applyBorder="1" applyAlignment="1">
      <alignment horizontal="center" vertical="center"/>
    </xf>
    <xf numFmtId="0" fontId="36" fillId="0" borderId="14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10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/>
    </xf>
    <xf numFmtId="10" fontId="6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1" fontId="7" fillId="3" borderId="1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1" fontId="6" fillId="0" borderId="2" xfId="0" applyNumberFormat="1" applyFont="1" applyBorder="1" applyAlignment="1">
      <alignment horizontal="center"/>
    </xf>
    <xf numFmtId="1" fontId="6" fillId="3" borderId="2" xfId="0" applyNumberFormat="1" applyFont="1" applyFill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wrapText="1"/>
    </xf>
    <xf numFmtId="0" fontId="6" fillId="3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11" fillId="3" borderId="2" xfId="0" applyFont="1" applyFill="1" applyBorder="1" applyAlignment="1">
      <alignment vertical="center" wrapText="1"/>
    </xf>
    <xf numFmtId="0" fontId="37" fillId="3" borderId="39" xfId="0" applyFont="1" applyFill="1" applyBorder="1" applyAlignment="1">
      <alignment vertical="center" wrapText="1"/>
    </xf>
    <xf numFmtId="0" fontId="37" fillId="0" borderId="39" xfId="0" applyFont="1" applyBorder="1" applyAlignment="1">
      <alignment vertical="top" wrapText="1"/>
    </xf>
    <xf numFmtId="0" fontId="37" fillId="3" borderId="39" xfId="0" applyFont="1" applyFill="1" applyBorder="1" applyAlignment="1">
      <alignment wrapText="1"/>
    </xf>
    <xf numFmtId="0" fontId="16" fillId="0" borderId="2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6" fillId="3" borderId="10" xfId="0" applyFont="1" applyFill="1" applyBorder="1" applyAlignment="1">
      <alignment horizontal="center"/>
    </xf>
    <xf numFmtId="1" fontId="7" fillId="3" borderId="15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0" fontId="16" fillId="0" borderId="2" xfId="0" applyFont="1" applyBorder="1"/>
    <xf numFmtId="0" fontId="17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45" fillId="0" borderId="2" xfId="0" applyFont="1" applyBorder="1" applyAlignment="1">
      <alignment horizontal="center" vertical="center"/>
    </xf>
    <xf numFmtId="0" fontId="45" fillId="2" borderId="2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2" xfId="0" applyFont="1" applyBorder="1" applyAlignment="1">
      <alignment horizontal="left"/>
    </xf>
    <xf numFmtId="0" fontId="47" fillId="0" borderId="0" xfId="0" applyFont="1"/>
    <xf numFmtId="0" fontId="6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39" fillId="0" borderId="0" xfId="0" applyFont="1"/>
    <xf numFmtId="49" fontId="6" fillId="0" borderId="2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wrapText="1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wrapText="1"/>
    </xf>
    <xf numFmtId="1" fontId="36" fillId="3" borderId="0" xfId="0" applyNumberFormat="1" applyFont="1" applyFill="1" applyAlignment="1">
      <alignment horizontal="center" vertical="center"/>
    </xf>
    <xf numFmtId="10" fontId="36" fillId="3" borderId="0" xfId="0" applyNumberFormat="1" applyFont="1" applyFill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10" fontId="36" fillId="0" borderId="0" xfId="0" applyNumberFormat="1" applyFont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0" fontId="6" fillId="0" borderId="0" xfId="0" applyFont="1"/>
    <xf numFmtId="0" fontId="37" fillId="0" borderId="2" xfId="0" applyFont="1" applyBorder="1" applyAlignment="1">
      <alignment horizontal="left" wrapText="1"/>
    </xf>
    <xf numFmtId="10" fontId="6" fillId="3" borderId="2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48" fillId="0" borderId="1" xfId="0" applyFont="1" applyBorder="1" applyAlignment="1">
      <alignment horizontal="centerContinuous"/>
    </xf>
    <xf numFmtId="0" fontId="48" fillId="0" borderId="0" xfId="0" applyFont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3" fillId="3" borderId="39" xfId="0" applyFont="1" applyFill="1" applyBorder="1" applyAlignment="1">
      <alignment vertical="center"/>
    </xf>
    <xf numFmtId="0" fontId="3" fillId="3" borderId="38" xfId="0" applyFont="1" applyFill="1" applyBorder="1"/>
    <xf numFmtId="0" fontId="3" fillId="0" borderId="39" xfId="0" applyFont="1" applyBorder="1" applyAlignment="1">
      <alignment vertical="center"/>
    </xf>
    <xf numFmtId="1" fontId="1" fillId="3" borderId="7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2" xfId="0" applyFont="1" applyBorder="1" applyAlignment="1">
      <alignment horizontal="left" wrapText="1"/>
    </xf>
    <xf numFmtId="0" fontId="36" fillId="0" borderId="7" xfId="0" applyFont="1" applyBorder="1" applyAlignment="1">
      <alignment horizontal="center" wrapText="1"/>
    </xf>
    <xf numFmtId="1" fontId="36" fillId="3" borderId="19" xfId="0" applyNumberFormat="1" applyFont="1" applyFill="1" applyBorder="1" applyAlignment="1">
      <alignment horizontal="center" vertical="center"/>
    </xf>
    <xf numFmtId="10" fontId="36" fillId="3" borderId="7" xfId="0" applyNumberFormat="1" applyFont="1" applyFill="1" applyBorder="1" applyAlignment="1">
      <alignment horizontal="center" vertical="center"/>
    </xf>
    <xf numFmtId="10" fontId="42" fillId="0" borderId="10" xfId="0" applyNumberFormat="1" applyFont="1" applyBorder="1" applyAlignment="1">
      <alignment horizontal="center" vertical="center" wrapText="1"/>
    </xf>
    <xf numFmtId="9" fontId="42" fillId="0" borderId="1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wrapText="1"/>
    </xf>
    <xf numFmtId="0" fontId="0" fillId="5" borderId="0" xfId="0" applyFill="1"/>
    <xf numFmtId="164" fontId="15" fillId="0" borderId="2" xfId="0" applyNumberFormat="1" applyFont="1" applyBorder="1" applyAlignment="1">
      <alignment horizontal="center" vertical="center"/>
    </xf>
    <xf numFmtId="164" fontId="42" fillId="0" borderId="11" xfId="0" applyNumberFormat="1" applyFont="1" applyBorder="1" applyAlignment="1">
      <alignment vertical="center"/>
    </xf>
    <xf numFmtId="0" fontId="33" fillId="0" borderId="0" xfId="0" applyFont="1"/>
    <xf numFmtId="0" fontId="22" fillId="0" borderId="0" xfId="0" applyFont="1" applyAlignment="1">
      <alignment wrapText="1"/>
    </xf>
    <xf numFmtId="0" fontId="10" fillId="0" borderId="0" xfId="0" applyFont="1" applyAlignment="1">
      <alignment horizontal="centerContinuous"/>
    </xf>
    <xf numFmtId="0" fontId="3" fillId="0" borderId="0" xfId="0" applyFont="1" applyAlignment="1">
      <alignment horizontal="center" vertical="center" wrapText="1"/>
    </xf>
    <xf numFmtId="0" fontId="52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54" fillId="0" borderId="0" xfId="0" applyFont="1"/>
    <xf numFmtId="1" fontId="6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58" fillId="0" borderId="0" xfId="0" applyFont="1" applyAlignment="1">
      <alignment horizontal="centerContinuous"/>
    </xf>
    <xf numFmtId="0" fontId="42" fillId="0" borderId="14" xfId="0" applyFont="1" applyBorder="1" applyAlignment="1">
      <alignment horizontal="center" vertical="center" wrapText="1"/>
    </xf>
    <xf numFmtId="1" fontId="36" fillId="0" borderId="19" xfId="0" applyNumberFormat="1" applyFont="1" applyBorder="1" applyAlignment="1">
      <alignment horizontal="center" vertical="center"/>
    </xf>
    <xf numFmtId="2" fontId="42" fillId="0" borderId="47" xfId="0" applyNumberFormat="1" applyFont="1" applyBorder="1" applyAlignment="1">
      <alignment horizontal="center" vertical="center" wrapText="1"/>
    </xf>
    <xf numFmtId="2" fontId="42" fillId="0" borderId="0" xfId="0" applyNumberFormat="1" applyFont="1" applyAlignment="1">
      <alignment horizontal="center" vertical="center" wrapText="1"/>
    </xf>
    <xf numFmtId="1" fontId="36" fillId="0" borderId="47" xfId="0" applyNumberFormat="1" applyFont="1" applyBorder="1" applyAlignment="1">
      <alignment horizontal="center" vertical="center"/>
    </xf>
    <xf numFmtId="1" fontId="42" fillId="0" borderId="47" xfId="0" applyNumberFormat="1" applyFont="1" applyBorder="1" applyAlignment="1">
      <alignment horizontal="center" vertical="center"/>
    </xf>
    <xf numFmtId="10" fontId="42" fillId="0" borderId="0" xfId="0" applyNumberFormat="1" applyFont="1" applyAlignment="1">
      <alignment horizontal="center" vertical="center"/>
    </xf>
    <xf numFmtId="0" fontId="20" fillId="4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0" fillId="0" borderId="2" xfId="0" applyBorder="1"/>
    <xf numFmtId="0" fontId="3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textRotation="90"/>
    </xf>
    <xf numFmtId="0" fontId="52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51" fillId="0" borderId="2" xfId="0" applyFont="1" applyBorder="1" applyAlignment="1">
      <alignment vertical="center" wrapText="1"/>
    </xf>
    <xf numFmtId="0" fontId="41" fillId="0" borderId="2" xfId="0" applyFont="1" applyBorder="1" applyAlignment="1">
      <alignment horizontal="left"/>
    </xf>
    <xf numFmtId="0" fontId="52" fillId="0" borderId="2" xfId="0" applyFont="1" applyBorder="1" applyAlignment="1">
      <alignment horizontal="left" vertical="center"/>
    </xf>
    <xf numFmtId="0" fontId="28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vertical="center"/>
    </xf>
    <xf numFmtId="0" fontId="41" fillId="0" borderId="2" xfId="0" applyFont="1" applyBorder="1" applyAlignment="1">
      <alignment horizontal="left" vertical="center"/>
    </xf>
    <xf numFmtId="0" fontId="41" fillId="0" borderId="2" xfId="0" applyFont="1" applyBorder="1" applyAlignment="1">
      <alignment textRotation="90" wrapText="1"/>
    </xf>
    <xf numFmtId="0" fontId="55" fillId="0" borderId="2" xfId="0" applyFont="1" applyBorder="1"/>
    <xf numFmtId="0" fontId="53" fillId="0" borderId="2" xfId="0" applyFont="1" applyBorder="1" applyAlignment="1">
      <alignment horizontal="center"/>
    </xf>
    <xf numFmtId="0" fontId="5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48" fillId="0" borderId="0" xfId="0" applyFont="1"/>
    <xf numFmtId="0" fontId="4" fillId="0" borderId="0" xfId="0" applyFont="1" applyAlignment="1">
      <alignment horizontal="left"/>
    </xf>
    <xf numFmtId="0" fontId="20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0" fillId="0" borderId="0" xfId="0" applyFont="1"/>
    <xf numFmtId="0" fontId="48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41" fillId="0" borderId="2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7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0" fontId="10" fillId="0" borderId="1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29" fillId="3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1" fillId="0" borderId="25" xfId="0" applyFont="1" applyBorder="1"/>
    <xf numFmtId="0" fontId="7" fillId="0" borderId="1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9" fillId="0" borderId="42" xfId="0" applyFont="1" applyBorder="1" applyAlignment="1">
      <alignment horizontal="center" vertical="center" wrapText="1"/>
    </xf>
    <xf numFmtId="0" fontId="39" fillId="0" borderId="39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4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40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29" fillId="0" borderId="3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1" fontId="42" fillId="0" borderId="14" xfId="0" applyNumberFormat="1" applyFont="1" applyBorder="1" applyAlignment="1">
      <alignment horizontal="center" vertical="center"/>
    </xf>
    <xf numFmtId="1" fontId="42" fillId="0" borderId="10" xfId="0" applyNumberFormat="1" applyFont="1" applyBorder="1" applyAlignment="1">
      <alignment horizontal="center" vertical="center"/>
    </xf>
    <xf numFmtId="0" fontId="42" fillId="3" borderId="12" xfId="0" applyFont="1" applyFill="1" applyBorder="1" applyAlignment="1">
      <alignment horizontal="center" vertical="center"/>
    </xf>
    <xf numFmtId="0" fontId="42" fillId="3" borderId="1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42" fillId="0" borderId="10" xfId="0" applyNumberFormat="1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1" fontId="15" fillId="0" borderId="10" xfId="0" applyNumberFormat="1" applyFont="1" applyBorder="1" applyAlignment="1">
      <alignment horizontal="center" vertical="center"/>
    </xf>
    <xf numFmtId="1" fontId="42" fillId="0" borderId="12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7" fillId="0" borderId="0" xfId="0" applyFont="1" applyAlignment="1">
      <alignment horizontal="center" wrapText="1"/>
    </xf>
    <xf numFmtId="2" fontId="42" fillId="0" borderId="0" xfId="0" applyNumberFormat="1" applyFont="1" applyAlignment="1">
      <alignment horizontal="center" vertical="center" wrapText="1"/>
    </xf>
    <xf numFmtId="10" fontId="36" fillId="0" borderId="2" xfId="0" applyNumberFormat="1" applyFont="1" applyBorder="1" applyAlignment="1">
      <alignment horizontal="center" vertical="center"/>
    </xf>
    <xf numFmtId="1" fontId="36" fillId="0" borderId="6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12" xfId="0" applyFont="1" applyBorder="1" applyAlignment="1">
      <alignment horizontal="center" vertical="center"/>
    </xf>
    <xf numFmtId="0" fontId="10" fillId="0" borderId="21" xfId="0" applyFont="1" applyBorder="1"/>
    <xf numFmtId="1" fontId="36" fillId="0" borderId="47" xfId="0" applyNumberFormat="1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10" fontId="36" fillId="0" borderId="0" xfId="0" applyNumberFormat="1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0" fontId="36" fillId="0" borderId="33" xfId="0" applyFont="1" applyBorder="1" applyAlignment="1">
      <alignment horizontal="center" wrapText="1"/>
    </xf>
    <xf numFmtId="0" fontId="36" fillId="0" borderId="28" xfId="0" applyFont="1" applyBorder="1" applyAlignment="1">
      <alignment horizontal="center" wrapText="1"/>
    </xf>
    <xf numFmtId="49" fontId="36" fillId="0" borderId="0" xfId="0" applyNumberFormat="1" applyFont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7" fillId="0" borderId="20" xfId="0" applyFont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10" fontId="6" fillId="3" borderId="2" xfId="0" applyNumberFormat="1" applyFont="1" applyFill="1" applyBorder="1" applyAlignment="1">
      <alignment horizontal="center"/>
    </xf>
    <xf numFmtId="10" fontId="6" fillId="3" borderId="3" xfId="0" applyNumberFormat="1" applyFont="1" applyFill="1" applyBorder="1" applyAlignment="1">
      <alignment horizontal="center"/>
    </xf>
    <xf numFmtId="10" fontId="6" fillId="3" borderId="6" xfId="0" applyNumberFormat="1" applyFont="1" applyFill="1" applyBorder="1" applyAlignment="1">
      <alignment horizontal="center"/>
    </xf>
    <xf numFmtId="10" fontId="6" fillId="3" borderId="36" xfId="0" applyNumberFormat="1" applyFont="1" applyFill="1" applyBorder="1" applyAlignment="1">
      <alignment horizontal="center"/>
    </xf>
    <xf numFmtId="10" fontId="6" fillId="3" borderId="10" xfId="0" applyNumberFormat="1" applyFont="1" applyFill="1" applyBorder="1" applyAlignment="1">
      <alignment horizontal="center"/>
    </xf>
    <xf numFmtId="10" fontId="6" fillId="3" borderId="15" xfId="0" applyNumberFormat="1" applyFont="1" applyFill="1" applyBorder="1" applyAlignment="1">
      <alignment horizontal="center"/>
    </xf>
    <xf numFmtId="0" fontId="7" fillId="0" borderId="14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7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4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 xr:uid="{D73A45F8-486F-45D8-99BB-1B72000E370C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35"/>
  <sheetViews>
    <sheetView workbookViewId="0">
      <selection activeCell="D44" sqref="D44"/>
    </sheetView>
  </sheetViews>
  <sheetFormatPr defaultRowHeight="12.75"/>
  <cols>
    <col min="4" max="4" width="11" customWidth="1"/>
  </cols>
  <sheetData>
    <row r="3" spans="1:10">
      <c r="A3" s="64" t="s">
        <v>104</v>
      </c>
      <c r="B3" s="64"/>
      <c r="C3" s="64"/>
      <c r="D3" s="53"/>
    </row>
    <row r="4" spans="1:10">
      <c r="A4" s="64" t="s">
        <v>25</v>
      </c>
      <c r="B4" s="64"/>
      <c r="C4" s="64"/>
      <c r="D4" s="53"/>
    </row>
    <row r="5" spans="1:10">
      <c r="A5" s="275" t="s">
        <v>65</v>
      </c>
      <c r="B5" s="52"/>
      <c r="C5" s="52"/>
      <c r="D5" s="53"/>
      <c r="E5" s="53"/>
      <c r="F5" s="53"/>
    </row>
    <row r="6" spans="1:10">
      <c r="A6" s="275" t="s">
        <v>72</v>
      </c>
      <c r="B6" s="275"/>
      <c r="C6" s="275"/>
      <c r="D6" s="53"/>
      <c r="E6" s="53"/>
      <c r="F6" s="53"/>
    </row>
    <row r="7" spans="1:10">
      <c r="A7" s="276" t="s">
        <v>349</v>
      </c>
      <c r="B7" s="266"/>
      <c r="C7" s="266"/>
      <c r="D7" s="53"/>
    </row>
    <row r="8" spans="1:10">
      <c r="A8" s="275" t="s">
        <v>94</v>
      </c>
      <c r="B8" s="275"/>
      <c r="C8" s="275"/>
      <c r="D8" s="53"/>
    </row>
    <row r="9" spans="1:10">
      <c r="A9" s="275" t="s">
        <v>14</v>
      </c>
      <c r="B9" s="275"/>
      <c r="C9" s="40"/>
    </row>
    <row r="10" spans="1:10">
      <c r="A10" s="312" t="s">
        <v>401</v>
      </c>
      <c r="B10" s="312"/>
      <c r="C10" s="312"/>
      <c r="D10" s="312"/>
      <c r="E10" s="312"/>
      <c r="F10" s="312"/>
      <c r="G10" s="312"/>
    </row>
    <row r="11" spans="1:10">
      <c r="A11" s="42"/>
      <c r="B11" s="40"/>
      <c r="C11" s="40"/>
    </row>
    <row r="12" spans="1:10">
      <c r="A12" s="42"/>
      <c r="B12" s="40"/>
      <c r="C12" s="40"/>
    </row>
    <row r="13" spans="1:10">
      <c r="A13" s="42"/>
      <c r="B13" s="40"/>
      <c r="C13" s="40"/>
    </row>
    <row r="14" spans="1:10">
      <c r="A14" s="42"/>
      <c r="B14" s="40"/>
      <c r="C14" s="40"/>
    </row>
    <row r="15" spans="1:10">
      <c r="A15" s="42"/>
      <c r="B15" s="40"/>
      <c r="C15" s="40"/>
    </row>
    <row r="16" spans="1:10" ht="18" customHeight="1">
      <c r="A16" s="311" t="s">
        <v>64</v>
      </c>
      <c r="B16" s="311"/>
      <c r="C16" s="311"/>
      <c r="D16" s="311"/>
      <c r="E16" s="311"/>
      <c r="F16" s="311"/>
      <c r="G16" s="311"/>
      <c r="H16" s="311"/>
      <c r="I16" s="311"/>
      <c r="J16" s="311"/>
    </row>
    <row r="17" spans="1:9" ht="14.25" customHeight="1">
      <c r="A17" s="43"/>
      <c r="B17" s="43"/>
      <c r="C17" s="43"/>
    </row>
    <row r="18" spans="1:9" ht="14.25" customHeight="1">
      <c r="A18" s="43"/>
      <c r="B18" s="43"/>
      <c r="C18" s="43"/>
    </row>
    <row r="19" spans="1:9" ht="14.25" customHeight="1">
      <c r="A19" s="43"/>
      <c r="B19" s="43"/>
      <c r="C19" s="43"/>
      <c r="D19" s="53"/>
      <c r="E19" s="53"/>
      <c r="F19" s="53"/>
      <c r="G19" s="53"/>
      <c r="H19" s="53"/>
      <c r="I19" s="53"/>
    </row>
    <row r="20" spans="1:9" ht="14.25" customHeight="1">
      <c r="A20" s="43"/>
      <c r="B20" s="43"/>
      <c r="C20" s="43"/>
      <c r="D20" s="53"/>
      <c r="E20" s="53"/>
      <c r="F20" s="53"/>
      <c r="G20" s="53"/>
      <c r="H20" s="53"/>
      <c r="I20" s="53"/>
    </row>
    <row r="21" spans="1:9" ht="14.25" customHeight="1">
      <c r="A21" s="43"/>
      <c r="B21" s="43"/>
      <c r="C21" s="43"/>
      <c r="D21" s="53"/>
      <c r="E21" s="53"/>
      <c r="F21" s="53"/>
      <c r="G21" s="53"/>
      <c r="H21" s="53"/>
      <c r="I21" s="53"/>
    </row>
    <row r="22" spans="1:9" ht="14.25" customHeight="1">
      <c r="A22" s="43"/>
      <c r="B22" s="43"/>
      <c r="C22" s="43"/>
      <c r="D22" s="53"/>
      <c r="E22" s="53"/>
      <c r="F22" s="53"/>
      <c r="G22" s="53"/>
      <c r="H22" s="53"/>
      <c r="I22" s="53"/>
    </row>
    <row r="23" spans="1:9" ht="14.25" customHeight="1">
      <c r="A23" s="43"/>
      <c r="B23" s="43"/>
      <c r="C23" s="43"/>
      <c r="D23" s="53"/>
      <c r="E23" s="53"/>
      <c r="F23" s="53"/>
      <c r="G23" s="53"/>
      <c r="H23" s="53"/>
      <c r="I23" s="53"/>
    </row>
    <row r="24" spans="1:9" ht="15.75">
      <c r="A24" s="308" t="s">
        <v>403</v>
      </c>
      <c r="B24" s="33"/>
      <c r="C24" s="33"/>
      <c r="D24" s="53"/>
      <c r="E24" s="53"/>
      <c r="F24" s="53"/>
      <c r="G24" s="53"/>
      <c r="H24" s="53"/>
      <c r="I24" s="53"/>
    </row>
    <row r="25" spans="1:9">
      <c r="A25" s="53"/>
      <c r="B25" s="52"/>
      <c r="C25" s="52"/>
      <c r="D25" s="53"/>
      <c r="E25" s="53"/>
      <c r="F25" s="53"/>
      <c r="G25" s="53"/>
      <c r="H25" s="53"/>
      <c r="I25" s="53"/>
    </row>
    <row r="26" spans="1:9" ht="15">
      <c r="A26" s="313" t="s">
        <v>438</v>
      </c>
      <c r="B26" s="313"/>
      <c r="C26" s="313"/>
      <c r="D26" s="313"/>
      <c r="E26" s="313"/>
      <c r="F26" s="313"/>
      <c r="G26" s="313"/>
      <c r="H26" s="53"/>
      <c r="I26" s="53"/>
    </row>
    <row r="27" spans="1:9" ht="15">
      <c r="A27" s="309" t="s">
        <v>402</v>
      </c>
      <c r="B27" s="309"/>
      <c r="C27" s="309"/>
      <c r="D27" s="309"/>
      <c r="E27" s="309"/>
      <c r="F27" s="309"/>
      <c r="G27" s="309"/>
      <c r="H27" s="53"/>
      <c r="I27" s="53"/>
    </row>
    <row r="28" spans="1:9">
      <c r="A28" s="53"/>
      <c r="B28" s="53"/>
      <c r="C28" s="61"/>
      <c r="D28" s="53"/>
      <c r="E28" s="53"/>
      <c r="F28" s="53"/>
      <c r="G28" s="53"/>
      <c r="H28" s="53"/>
      <c r="I28" s="53"/>
    </row>
    <row r="29" spans="1:9">
      <c r="A29" s="33"/>
      <c r="B29" s="52"/>
      <c r="C29" s="52"/>
      <c r="D29" s="53"/>
      <c r="E29" s="53"/>
      <c r="F29" s="53"/>
      <c r="G29" s="53"/>
      <c r="H29" s="53"/>
      <c r="I29" s="53"/>
    </row>
    <row r="30" spans="1:9">
      <c r="A30" s="53"/>
      <c r="B30" s="53"/>
      <c r="C30" s="53"/>
      <c r="D30" s="53"/>
      <c r="E30" s="53"/>
      <c r="F30" s="53"/>
      <c r="G30" s="53"/>
      <c r="H30" s="53"/>
      <c r="I30" s="53"/>
    </row>
    <row r="31" spans="1:9">
      <c r="A31" s="53"/>
      <c r="B31" s="53"/>
      <c r="C31" s="53"/>
      <c r="D31" s="53"/>
      <c r="E31" s="53"/>
      <c r="F31" s="53"/>
      <c r="G31" s="53"/>
      <c r="H31" s="53"/>
      <c r="I31" s="53"/>
    </row>
    <row r="32" spans="1:9">
      <c r="A32" s="92"/>
      <c r="B32" s="53"/>
      <c r="C32" s="53"/>
      <c r="D32" s="53"/>
      <c r="E32" s="53"/>
      <c r="F32" s="53"/>
      <c r="G32" s="53"/>
      <c r="H32" s="53"/>
      <c r="I32" s="53"/>
    </row>
    <row r="33" spans="1:9">
      <c r="A33" s="53"/>
      <c r="B33" s="53"/>
      <c r="C33" s="53"/>
      <c r="D33" s="53"/>
      <c r="E33" s="53"/>
      <c r="F33" s="53"/>
      <c r="G33" s="53"/>
      <c r="H33" s="53"/>
      <c r="I33" s="53"/>
    </row>
    <row r="34" spans="1:9">
      <c r="A34" s="92"/>
    </row>
    <row r="35" spans="1:9">
      <c r="A35" s="92"/>
    </row>
  </sheetData>
  <mergeCells count="3">
    <mergeCell ref="A16:J16"/>
    <mergeCell ref="A10:G10"/>
    <mergeCell ref="A26:G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U55"/>
  <sheetViews>
    <sheetView workbookViewId="0">
      <selection activeCell="A48" sqref="A48:Q52"/>
    </sheetView>
  </sheetViews>
  <sheetFormatPr defaultRowHeight="12.75"/>
  <cols>
    <col min="1" max="1" width="3.28515625" customWidth="1"/>
    <col min="2" max="2" width="30.42578125" style="69" customWidth="1"/>
    <col min="3" max="3" width="12.140625" style="3" customWidth="1"/>
    <col min="4" max="5" width="2.42578125" customWidth="1"/>
    <col min="6" max="7" width="2.7109375" customWidth="1"/>
    <col min="8" max="8" width="3.5703125" customWidth="1"/>
    <col min="9" max="9" width="6.42578125" customWidth="1"/>
    <col min="10" max="10" width="5.28515625" customWidth="1"/>
    <col min="11" max="11" width="2.7109375" customWidth="1"/>
    <col min="12" max="12" width="2.42578125" customWidth="1"/>
    <col min="13" max="13" width="2.7109375" customWidth="1"/>
    <col min="14" max="14" width="2.85546875" customWidth="1"/>
    <col min="15" max="15" width="3.42578125" customWidth="1"/>
    <col min="16" max="16" width="6.7109375" customWidth="1"/>
    <col min="17" max="17" width="4.85546875" customWidth="1"/>
  </cols>
  <sheetData>
    <row r="1" spans="1:18" ht="15.75" customHeight="1">
      <c r="A1" s="314" t="s">
        <v>104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40"/>
      <c r="N1" s="40"/>
      <c r="O1" s="40"/>
      <c r="P1" s="40"/>
      <c r="Q1" s="40"/>
      <c r="R1" s="4"/>
    </row>
    <row r="2" spans="1:18">
      <c r="A2" s="314" t="s">
        <v>25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40"/>
      <c r="N2" s="40"/>
      <c r="O2" s="40"/>
      <c r="P2" s="40"/>
      <c r="Q2" s="40"/>
      <c r="R2" s="2"/>
    </row>
    <row r="3" spans="1:18" ht="21.75" customHeight="1">
      <c r="A3" s="315" t="s">
        <v>64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8" s="1" customFormat="1">
      <c r="A4" s="40" t="s">
        <v>65</v>
      </c>
      <c r="B4" s="69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8" s="200" customFormat="1" ht="15" customHeight="1">
      <c r="A5" s="33" t="s">
        <v>384</v>
      </c>
      <c r="B5" s="33"/>
      <c r="C5" s="33"/>
      <c r="D5" s="61"/>
      <c r="E5" s="61"/>
      <c r="F5" s="61"/>
      <c r="G5" s="61"/>
      <c r="H5" s="61"/>
      <c r="I5" s="61"/>
      <c r="J5" s="40"/>
      <c r="K5" s="40"/>
      <c r="L5" s="40"/>
      <c r="M5" s="40"/>
      <c r="N5" s="40"/>
      <c r="O5" s="40"/>
      <c r="P5" s="40"/>
      <c r="Q5" s="40"/>
      <c r="R5" s="33"/>
    </row>
    <row r="6" spans="1:18" s="200" customFormat="1" ht="15" customHeight="1">
      <c r="A6" s="33" t="s">
        <v>349</v>
      </c>
      <c r="B6" s="33"/>
      <c r="C6" s="33"/>
      <c r="D6" s="61"/>
      <c r="E6" s="61"/>
      <c r="F6" s="61"/>
      <c r="G6" s="61"/>
      <c r="H6" s="61"/>
      <c r="I6" s="61"/>
      <c r="J6" s="40"/>
      <c r="K6" s="40"/>
      <c r="L6" s="40"/>
      <c r="M6" s="40"/>
      <c r="N6" s="40"/>
      <c r="O6" s="40"/>
      <c r="P6" s="40"/>
      <c r="Q6" s="40"/>
      <c r="R6" s="33"/>
    </row>
    <row r="7" spans="1:18" s="1" customFormat="1" ht="11.25">
      <c r="A7" s="316" t="s">
        <v>381</v>
      </c>
      <c r="B7" s="316"/>
      <c r="C7" s="316"/>
      <c r="D7" s="316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8" s="1" customFormat="1" ht="11.25">
      <c r="A8" s="40" t="s">
        <v>382</v>
      </c>
      <c r="B8" s="26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s="1" customFormat="1">
      <c r="A9" s="58" t="s">
        <v>401</v>
      </c>
      <c r="B9" s="69"/>
      <c r="C9"/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8" ht="15.75" customHeight="1" thickBot="1">
      <c r="B10" s="70"/>
      <c r="C10" s="48"/>
      <c r="D10" s="245" t="s">
        <v>0</v>
      </c>
      <c r="E10" s="48"/>
      <c r="F10" s="48"/>
      <c r="H10" s="48"/>
      <c r="I10" s="48"/>
      <c r="J10" s="48"/>
      <c r="K10" s="48"/>
      <c r="L10" s="48"/>
      <c r="M10" s="48"/>
      <c r="N10" s="48"/>
      <c r="O10" s="48"/>
      <c r="P10" s="48"/>
      <c r="Q10" s="6"/>
    </row>
    <row r="11" spans="1:18" ht="13.5" customHeight="1">
      <c r="A11" s="336" t="s">
        <v>9</v>
      </c>
      <c r="B11" s="328" t="s">
        <v>439</v>
      </c>
      <c r="C11" s="331" t="s">
        <v>36</v>
      </c>
      <c r="D11" s="322" t="s">
        <v>1</v>
      </c>
      <c r="E11" s="322"/>
      <c r="F11" s="322"/>
      <c r="G11" s="322"/>
      <c r="H11" s="322"/>
      <c r="I11" s="322"/>
      <c r="J11" s="322"/>
      <c r="K11" s="322" t="s">
        <v>2</v>
      </c>
      <c r="L11" s="322"/>
      <c r="M11" s="322"/>
      <c r="N11" s="322"/>
      <c r="O11" s="322"/>
      <c r="P11" s="322"/>
      <c r="Q11" s="330"/>
    </row>
    <row r="12" spans="1:18" ht="12.75" customHeight="1">
      <c r="A12" s="337"/>
      <c r="B12" s="329"/>
      <c r="C12" s="319"/>
      <c r="D12" s="319" t="s">
        <v>3</v>
      </c>
      <c r="E12" s="319" t="s">
        <v>4</v>
      </c>
      <c r="F12" s="319" t="s">
        <v>5</v>
      </c>
      <c r="G12" s="319" t="s">
        <v>6</v>
      </c>
      <c r="H12" s="319" t="s">
        <v>405</v>
      </c>
      <c r="I12" s="320" t="s">
        <v>404</v>
      </c>
      <c r="J12" s="323" t="s">
        <v>11</v>
      </c>
      <c r="K12" s="319" t="s">
        <v>3</v>
      </c>
      <c r="L12" s="319" t="s">
        <v>4</v>
      </c>
      <c r="M12" s="319" t="s">
        <v>5</v>
      </c>
      <c r="N12" s="319" t="s">
        <v>6</v>
      </c>
      <c r="O12" s="319" t="s">
        <v>406</v>
      </c>
      <c r="P12" s="320" t="s">
        <v>404</v>
      </c>
      <c r="Q12" s="335" t="s">
        <v>11</v>
      </c>
    </row>
    <row r="13" spans="1:18" ht="13.5" thickBot="1">
      <c r="A13" s="337"/>
      <c r="B13" s="329"/>
      <c r="C13" s="319"/>
      <c r="D13" s="319"/>
      <c r="E13" s="319"/>
      <c r="F13" s="319"/>
      <c r="G13" s="319"/>
      <c r="H13" s="319"/>
      <c r="I13" s="321"/>
      <c r="J13" s="323"/>
      <c r="K13" s="319"/>
      <c r="L13" s="319"/>
      <c r="M13" s="319"/>
      <c r="N13" s="319"/>
      <c r="O13" s="319"/>
      <c r="P13" s="321"/>
      <c r="Q13" s="335"/>
    </row>
    <row r="14" spans="1:18" s="53" customFormat="1" ht="17.25" customHeight="1">
      <c r="A14" s="35">
        <v>1</v>
      </c>
      <c r="B14" s="76" t="s">
        <v>142</v>
      </c>
      <c r="C14" s="15" t="s">
        <v>76</v>
      </c>
      <c r="D14" s="15">
        <v>2</v>
      </c>
      <c r="E14" s="15">
        <v>2</v>
      </c>
      <c r="F14" s="15"/>
      <c r="G14" s="15"/>
      <c r="H14" s="15">
        <f>J14*25-14*SUM(D14:G14)-2</f>
        <v>67</v>
      </c>
      <c r="I14" s="15" t="s">
        <v>7</v>
      </c>
      <c r="J14" s="15">
        <v>5</v>
      </c>
      <c r="K14" s="15"/>
      <c r="L14" s="15"/>
      <c r="M14" s="15"/>
      <c r="N14" s="15"/>
      <c r="O14" s="15"/>
      <c r="P14" s="15"/>
      <c r="Q14" s="16"/>
    </row>
    <row r="15" spans="1:18" s="53" customFormat="1" ht="14.25" customHeight="1">
      <c r="A15" s="35">
        <v>2</v>
      </c>
      <c r="B15" s="78" t="s">
        <v>153</v>
      </c>
      <c r="C15" s="15" t="s">
        <v>77</v>
      </c>
      <c r="D15" s="15">
        <v>2</v>
      </c>
      <c r="E15" s="15"/>
      <c r="F15" s="15">
        <v>2</v>
      </c>
      <c r="G15" s="15"/>
      <c r="H15" s="15">
        <f t="shared" ref="H15:H21" si="0">J15*25-14*SUM(D15:G15)-2</f>
        <v>42</v>
      </c>
      <c r="I15" s="15" t="s">
        <v>7</v>
      </c>
      <c r="J15" s="15">
        <v>4</v>
      </c>
      <c r="K15" s="15"/>
      <c r="L15" s="15"/>
      <c r="M15" s="15"/>
      <c r="N15" s="15"/>
      <c r="O15" s="15"/>
      <c r="P15" s="15"/>
      <c r="Q15" s="16"/>
    </row>
    <row r="16" spans="1:18" s="53" customFormat="1">
      <c r="A16" s="35">
        <v>3</v>
      </c>
      <c r="B16" s="76" t="s">
        <v>157</v>
      </c>
      <c r="C16" s="15" t="s">
        <v>78</v>
      </c>
      <c r="D16" s="15">
        <v>2</v>
      </c>
      <c r="E16" s="15"/>
      <c r="F16" s="15">
        <v>2</v>
      </c>
      <c r="G16" s="15"/>
      <c r="H16" s="15">
        <f t="shared" si="0"/>
        <v>67</v>
      </c>
      <c r="I16" s="15" t="s">
        <v>7</v>
      </c>
      <c r="J16" s="15">
        <v>5</v>
      </c>
      <c r="K16" s="15"/>
      <c r="L16" s="15"/>
      <c r="M16" s="15"/>
      <c r="N16" s="15"/>
      <c r="O16" s="15"/>
      <c r="P16" s="15"/>
      <c r="Q16" s="16"/>
    </row>
    <row r="17" spans="1:17" s="53" customFormat="1">
      <c r="A17" s="35">
        <v>4</v>
      </c>
      <c r="B17" s="76" t="s">
        <v>136</v>
      </c>
      <c r="C17" s="15" t="s">
        <v>79</v>
      </c>
      <c r="D17" s="15">
        <v>2</v>
      </c>
      <c r="E17" s="15"/>
      <c r="F17" s="15">
        <v>2</v>
      </c>
      <c r="G17" s="15"/>
      <c r="H17" s="15">
        <f t="shared" si="0"/>
        <v>67</v>
      </c>
      <c r="I17" s="15" t="s">
        <v>7</v>
      </c>
      <c r="J17" s="15">
        <v>5</v>
      </c>
      <c r="K17" s="15"/>
      <c r="L17" s="15"/>
      <c r="M17" s="15"/>
      <c r="N17" s="15"/>
      <c r="O17" s="15"/>
      <c r="P17" s="15"/>
      <c r="Q17" s="16"/>
    </row>
    <row r="18" spans="1:17" s="53" customFormat="1">
      <c r="A18" s="35">
        <v>5</v>
      </c>
      <c r="B18" s="76" t="s">
        <v>141</v>
      </c>
      <c r="C18" s="15" t="s">
        <v>240</v>
      </c>
      <c r="D18" s="15">
        <v>2</v>
      </c>
      <c r="E18" s="15">
        <v>1</v>
      </c>
      <c r="F18" s="15"/>
      <c r="G18" s="15"/>
      <c r="H18" s="15">
        <f t="shared" si="0"/>
        <v>56</v>
      </c>
      <c r="I18" s="15" t="s">
        <v>7</v>
      </c>
      <c r="J18" s="15">
        <v>4</v>
      </c>
      <c r="K18" s="15"/>
      <c r="L18" s="15"/>
      <c r="M18" s="15"/>
      <c r="N18" s="15"/>
      <c r="O18" s="15"/>
      <c r="P18" s="15"/>
      <c r="Q18" s="16"/>
    </row>
    <row r="19" spans="1:17" s="53" customFormat="1" ht="12" customHeight="1">
      <c r="A19" s="35">
        <v>6</v>
      </c>
      <c r="B19" s="76" t="s">
        <v>143</v>
      </c>
      <c r="C19" s="15" t="s">
        <v>241</v>
      </c>
      <c r="D19" s="14"/>
      <c r="E19" s="14"/>
      <c r="F19" s="14">
        <v>2</v>
      </c>
      <c r="G19" s="14"/>
      <c r="H19" s="15">
        <f t="shared" si="0"/>
        <v>45</v>
      </c>
      <c r="I19" s="14" t="s">
        <v>3</v>
      </c>
      <c r="J19" s="14">
        <v>3</v>
      </c>
      <c r="K19" s="14"/>
      <c r="L19" s="14"/>
      <c r="M19" s="14"/>
      <c r="N19" s="14"/>
      <c r="O19" s="14"/>
      <c r="P19" s="14"/>
      <c r="Q19" s="24"/>
    </row>
    <row r="20" spans="1:17" s="53" customFormat="1">
      <c r="A20" s="35">
        <v>7</v>
      </c>
      <c r="B20" s="76" t="s">
        <v>315</v>
      </c>
      <c r="C20" s="15" t="s">
        <v>80</v>
      </c>
      <c r="D20" s="15"/>
      <c r="E20" s="15">
        <v>2</v>
      </c>
      <c r="F20" s="15"/>
      <c r="G20" s="15"/>
      <c r="H20" s="15">
        <f t="shared" si="0"/>
        <v>20</v>
      </c>
      <c r="I20" s="15" t="s">
        <v>3</v>
      </c>
      <c r="J20" s="15">
        <v>2</v>
      </c>
      <c r="K20" s="15"/>
      <c r="L20" s="15"/>
      <c r="M20" s="15"/>
      <c r="N20" s="15"/>
      <c r="O20" s="15"/>
      <c r="P20" s="15"/>
      <c r="Q20" s="16"/>
    </row>
    <row r="21" spans="1:17" s="53" customFormat="1">
      <c r="A21" s="35">
        <v>8</v>
      </c>
      <c r="B21" s="76" t="s">
        <v>75</v>
      </c>
      <c r="C21" s="15" t="s">
        <v>81</v>
      </c>
      <c r="D21" s="15"/>
      <c r="E21" s="15">
        <v>2</v>
      </c>
      <c r="F21" s="15"/>
      <c r="G21" s="15"/>
      <c r="H21" s="15">
        <f t="shared" si="0"/>
        <v>20</v>
      </c>
      <c r="I21" s="15" t="s">
        <v>3</v>
      </c>
      <c r="J21" s="15">
        <v>2</v>
      </c>
      <c r="K21" s="15"/>
      <c r="L21" s="15"/>
      <c r="M21" s="15"/>
      <c r="N21" s="15"/>
      <c r="O21" s="15"/>
      <c r="P21" s="15"/>
      <c r="Q21" s="16"/>
    </row>
    <row r="22" spans="1:17" s="53" customFormat="1">
      <c r="A22" s="35">
        <v>9</v>
      </c>
      <c r="B22" s="76" t="s">
        <v>171</v>
      </c>
      <c r="C22" s="15" t="s">
        <v>242</v>
      </c>
      <c r="D22" s="15"/>
      <c r="E22" s="15">
        <v>1</v>
      </c>
      <c r="F22" s="15"/>
      <c r="G22" s="15"/>
      <c r="H22" s="15"/>
      <c r="I22" s="115" t="s">
        <v>185</v>
      </c>
      <c r="J22" s="115" t="s">
        <v>170</v>
      </c>
      <c r="K22" s="15"/>
      <c r="L22" s="15"/>
      <c r="M22" s="15"/>
      <c r="N22" s="15"/>
      <c r="O22" s="15"/>
      <c r="P22" s="15"/>
      <c r="Q22" s="16"/>
    </row>
    <row r="23" spans="1:17" s="53" customFormat="1" ht="21.75" customHeight="1">
      <c r="A23" s="35">
        <v>10</v>
      </c>
      <c r="B23" s="76" t="s">
        <v>159</v>
      </c>
      <c r="C23" s="15" t="s">
        <v>82</v>
      </c>
      <c r="D23" s="15"/>
      <c r="E23" s="15"/>
      <c r="F23" s="15"/>
      <c r="G23" s="15"/>
      <c r="H23" s="15"/>
      <c r="I23" s="15"/>
      <c r="J23" s="15"/>
      <c r="K23" s="15">
        <v>2</v>
      </c>
      <c r="L23" s="15">
        <v>1</v>
      </c>
      <c r="M23" s="15"/>
      <c r="N23" s="15"/>
      <c r="O23" s="15">
        <f>25*Q23-14*SUM(K23:N23)-2</f>
        <v>56</v>
      </c>
      <c r="P23" s="15" t="s">
        <v>7</v>
      </c>
      <c r="Q23" s="16">
        <v>4</v>
      </c>
    </row>
    <row r="24" spans="1:17" s="53" customFormat="1" ht="22.5" customHeight="1">
      <c r="A24" s="35">
        <v>11</v>
      </c>
      <c r="B24" s="76" t="s">
        <v>313</v>
      </c>
      <c r="C24" s="15" t="s">
        <v>314</v>
      </c>
      <c r="D24" s="15"/>
      <c r="E24" s="15"/>
      <c r="F24" s="15"/>
      <c r="G24" s="15"/>
      <c r="H24" s="15"/>
      <c r="I24" s="15"/>
      <c r="J24" s="15"/>
      <c r="K24" s="15">
        <v>1</v>
      </c>
      <c r="L24" s="15">
        <v>1</v>
      </c>
      <c r="M24" s="15"/>
      <c r="N24" s="15"/>
      <c r="O24" s="15">
        <f t="shared" ref="O24:O30" si="1">25*Q24-14*SUM(K24:N24)-2</f>
        <v>45</v>
      </c>
      <c r="P24" s="15" t="s">
        <v>7</v>
      </c>
      <c r="Q24" s="16">
        <v>3</v>
      </c>
    </row>
    <row r="25" spans="1:17" s="53" customFormat="1">
      <c r="A25" s="35">
        <v>12</v>
      </c>
      <c r="B25" s="76" t="s">
        <v>144</v>
      </c>
      <c r="C25" s="15" t="s">
        <v>83</v>
      </c>
      <c r="D25" s="15"/>
      <c r="E25" s="15"/>
      <c r="F25" s="15"/>
      <c r="G25" s="15"/>
      <c r="H25" s="15"/>
      <c r="I25" s="15"/>
      <c r="J25" s="15"/>
      <c r="K25" s="15">
        <v>2</v>
      </c>
      <c r="L25" s="15"/>
      <c r="M25" s="15">
        <v>1</v>
      </c>
      <c r="N25" s="15"/>
      <c r="O25" s="15">
        <f t="shared" si="1"/>
        <v>56</v>
      </c>
      <c r="P25" s="15" t="s">
        <v>7</v>
      </c>
      <c r="Q25" s="16">
        <v>4</v>
      </c>
    </row>
    <row r="26" spans="1:17" s="53" customFormat="1">
      <c r="A26" s="35">
        <v>13</v>
      </c>
      <c r="B26" s="76" t="s">
        <v>158</v>
      </c>
      <c r="C26" s="15" t="s">
        <v>84</v>
      </c>
      <c r="D26" s="15"/>
      <c r="E26" s="15"/>
      <c r="F26" s="15"/>
      <c r="G26" s="15"/>
      <c r="H26" s="15"/>
      <c r="I26" s="15"/>
      <c r="J26" s="15"/>
      <c r="K26" s="15">
        <v>3</v>
      </c>
      <c r="L26" s="15"/>
      <c r="M26" s="15">
        <v>2</v>
      </c>
      <c r="N26" s="15"/>
      <c r="O26" s="15">
        <f t="shared" si="1"/>
        <v>53</v>
      </c>
      <c r="P26" s="15" t="s">
        <v>7</v>
      </c>
      <c r="Q26" s="16">
        <v>5</v>
      </c>
    </row>
    <row r="27" spans="1:17">
      <c r="A27" s="35">
        <v>14</v>
      </c>
      <c r="B27" s="76" t="s">
        <v>276</v>
      </c>
      <c r="C27" s="15" t="s">
        <v>135</v>
      </c>
      <c r="D27" s="15"/>
      <c r="E27" s="15"/>
      <c r="F27" s="15"/>
      <c r="G27" s="15"/>
      <c r="H27" s="15"/>
      <c r="I27" s="15"/>
      <c r="J27" s="15"/>
      <c r="K27" s="15">
        <v>2</v>
      </c>
      <c r="L27" s="15"/>
      <c r="M27" s="15">
        <v>2</v>
      </c>
      <c r="N27" s="15"/>
      <c r="O27" s="15">
        <f t="shared" si="1"/>
        <v>67</v>
      </c>
      <c r="P27" s="9" t="s">
        <v>7</v>
      </c>
      <c r="Q27" s="10">
        <v>5</v>
      </c>
    </row>
    <row r="28" spans="1:17" ht="14.25" customHeight="1">
      <c r="A28" s="35">
        <v>15</v>
      </c>
      <c r="B28" s="76" t="s">
        <v>178</v>
      </c>
      <c r="C28" s="15" t="s">
        <v>243</v>
      </c>
      <c r="D28" s="14"/>
      <c r="E28" s="14"/>
      <c r="F28" s="14"/>
      <c r="G28" s="14"/>
      <c r="H28" s="14"/>
      <c r="I28" s="14"/>
      <c r="J28" s="14"/>
      <c r="K28" s="14">
        <v>1</v>
      </c>
      <c r="L28" s="14"/>
      <c r="M28" s="14">
        <v>2</v>
      </c>
      <c r="N28" s="14"/>
      <c r="O28" s="15">
        <f t="shared" si="1"/>
        <v>56</v>
      </c>
      <c r="P28" s="18" t="s">
        <v>3</v>
      </c>
      <c r="Q28" s="19">
        <v>4</v>
      </c>
    </row>
    <row r="29" spans="1:17" ht="23.25" customHeight="1">
      <c r="A29" s="35">
        <v>16</v>
      </c>
      <c r="B29" s="76" t="s">
        <v>114</v>
      </c>
      <c r="C29" s="15" t="s">
        <v>244</v>
      </c>
      <c r="D29" s="15"/>
      <c r="E29" s="15"/>
      <c r="F29" s="15"/>
      <c r="G29" s="15"/>
      <c r="H29" s="15"/>
      <c r="I29" s="15"/>
      <c r="J29" s="15"/>
      <c r="K29" s="15">
        <v>2</v>
      </c>
      <c r="L29" s="15">
        <v>1</v>
      </c>
      <c r="M29" s="115"/>
      <c r="N29" s="15"/>
      <c r="O29" s="15">
        <f t="shared" si="1"/>
        <v>31</v>
      </c>
      <c r="P29" s="11" t="s">
        <v>3</v>
      </c>
      <c r="Q29" s="12">
        <v>3</v>
      </c>
    </row>
    <row r="30" spans="1:17">
      <c r="A30" s="35">
        <v>17</v>
      </c>
      <c r="B30" s="79" t="s">
        <v>85</v>
      </c>
      <c r="C30" s="36" t="s">
        <v>245</v>
      </c>
      <c r="D30" s="9"/>
      <c r="E30" s="9"/>
      <c r="F30" s="9"/>
      <c r="G30" s="9"/>
      <c r="H30" s="9"/>
      <c r="I30" s="9"/>
      <c r="J30" s="9"/>
      <c r="K30" s="98"/>
      <c r="L30" s="9">
        <v>2</v>
      </c>
      <c r="M30" s="98"/>
      <c r="N30" s="9"/>
      <c r="O30" s="15">
        <f t="shared" si="1"/>
        <v>20</v>
      </c>
      <c r="P30" s="9" t="s">
        <v>3</v>
      </c>
      <c r="Q30" s="10">
        <v>2</v>
      </c>
    </row>
    <row r="31" spans="1:17">
      <c r="A31" s="35">
        <v>18</v>
      </c>
      <c r="B31" s="79" t="s">
        <v>172</v>
      </c>
      <c r="C31" s="36" t="s">
        <v>246</v>
      </c>
      <c r="D31" s="9"/>
      <c r="E31" s="9"/>
      <c r="F31" s="9"/>
      <c r="G31" s="9"/>
      <c r="H31" s="9"/>
      <c r="I31" s="9"/>
      <c r="J31" s="9"/>
      <c r="K31" s="98"/>
      <c r="L31" s="9">
        <v>1</v>
      </c>
      <c r="M31" s="98"/>
      <c r="N31" s="9"/>
      <c r="O31" s="15"/>
      <c r="P31" s="115" t="s">
        <v>185</v>
      </c>
      <c r="Q31" s="116" t="s">
        <v>170</v>
      </c>
    </row>
    <row r="32" spans="1:17" ht="11.25" customHeight="1">
      <c r="A32" s="317" t="s">
        <v>407</v>
      </c>
      <c r="B32" s="318"/>
      <c r="C32" s="318"/>
      <c r="D32" s="14">
        <f>SUM(D14:D31)</f>
        <v>10</v>
      </c>
      <c r="E32" s="14">
        <f>SUM(E14:E31)</f>
        <v>8</v>
      </c>
      <c r="F32" s="14">
        <f>SUM(F14:F31)</f>
        <v>8</v>
      </c>
      <c r="G32" s="14"/>
      <c r="H32" s="318">
        <f>SUM(H14:H30)</f>
        <v>384</v>
      </c>
      <c r="I32" s="324" t="s">
        <v>186</v>
      </c>
      <c r="J32" s="326">
        <f t="shared" ref="J32:O32" si="2">SUM(J14:J31)</f>
        <v>30</v>
      </c>
      <c r="K32" s="39">
        <f t="shared" si="2"/>
        <v>13</v>
      </c>
      <c r="L32" s="39">
        <f t="shared" si="2"/>
        <v>6</v>
      </c>
      <c r="M32" s="39">
        <f t="shared" si="2"/>
        <v>7</v>
      </c>
      <c r="N32" s="39"/>
      <c r="O32" s="318">
        <f t="shared" si="2"/>
        <v>384</v>
      </c>
      <c r="P32" s="324" t="s">
        <v>186</v>
      </c>
      <c r="Q32" s="338">
        <f>SUM(Q14:Q31)</f>
        <v>30</v>
      </c>
    </row>
    <row r="33" spans="1:21" ht="11.25" customHeight="1" thickBot="1">
      <c r="A33" s="350"/>
      <c r="B33" s="351"/>
      <c r="C33" s="351"/>
      <c r="D33" s="344">
        <f>SUM(D32:G32)</f>
        <v>26</v>
      </c>
      <c r="E33" s="344"/>
      <c r="F33" s="344"/>
      <c r="G33" s="344"/>
      <c r="H33" s="351"/>
      <c r="I33" s="325"/>
      <c r="J33" s="327"/>
      <c r="K33" s="344">
        <f>SUM(K32:N32)</f>
        <v>26</v>
      </c>
      <c r="L33" s="344"/>
      <c r="M33" s="344"/>
      <c r="N33" s="344"/>
      <c r="O33" s="351"/>
      <c r="P33" s="325"/>
      <c r="Q33" s="339"/>
    </row>
    <row r="34" spans="1:21" ht="11.25" hidden="1" customHeight="1" thickBot="1">
      <c r="A34" s="340"/>
      <c r="B34" s="340"/>
      <c r="C34" s="340"/>
      <c r="D34" s="340"/>
      <c r="E34" s="340"/>
      <c r="F34" s="340"/>
      <c r="G34" s="340"/>
      <c r="H34" s="340"/>
      <c r="I34" s="340"/>
      <c r="J34" s="340"/>
      <c r="K34" s="340"/>
      <c r="L34" s="340"/>
      <c r="M34" s="340"/>
      <c r="N34" s="340"/>
      <c r="O34" s="340"/>
      <c r="P34" s="340"/>
      <c r="Q34" s="340"/>
    </row>
    <row r="35" spans="1:21" ht="13.5" hidden="1" thickBot="1">
      <c r="A35" s="20"/>
      <c r="B35" s="71"/>
      <c r="C35" s="20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</row>
    <row r="36" spans="1:21" ht="11.25" customHeight="1" thickBot="1">
      <c r="A36" s="5"/>
      <c r="B36" s="120"/>
      <c r="C36" s="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1:21" ht="15" customHeight="1">
      <c r="B37" s="72" t="s">
        <v>10</v>
      </c>
      <c r="C37" s="1"/>
      <c r="D37" s="121">
        <f>D32</f>
        <v>10</v>
      </c>
      <c r="E37" s="122">
        <f>E32</f>
        <v>8</v>
      </c>
      <c r="F37" s="122">
        <f>F32</f>
        <v>8</v>
      </c>
      <c r="G37" s="123"/>
      <c r="H37" s="343">
        <f t="shared" ref="H37:M37" si="3">H32</f>
        <v>384</v>
      </c>
      <c r="I37" s="354" t="str">
        <f>I32</f>
        <v>5E,4C</v>
      </c>
      <c r="J37" s="343">
        <f t="shared" si="3"/>
        <v>30</v>
      </c>
      <c r="K37" s="122">
        <f t="shared" si="3"/>
        <v>13</v>
      </c>
      <c r="L37" s="122">
        <f t="shared" si="3"/>
        <v>6</v>
      </c>
      <c r="M37" s="122">
        <f t="shared" si="3"/>
        <v>7</v>
      </c>
      <c r="N37" s="123"/>
      <c r="O37" s="343">
        <f>O32</f>
        <v>384</v>
      </c>
      <c r="P37" s="354" t="str">
        <f>P32</f>
        <v>5E,4C</v>
      </c>
      <c r="Q37" s="341">
        <f>Q32</f>
        <v>30</v>
      </c>
    </row>
    <row r="38" spans="1:21" ht="13.5" thickBot="1">
      <c r="B38" s="73"/>
      <c r="C38" s="1"/>
      <c r="D38" s="349">
        <f>D33</f>
        <v>26</v>
      </c>
      <c r="E38" s="344"/>
      <c r="F38" s="344"/>
      <c r="G38" s="344"/>
      <c r="H38" s="344"/>
      <c r="I38" s="355"/>
      <c r="J38" s="344"/>
      <c r="K38" s="344">
        <f>K33</f>
        <v>26</v>
      </c>
      <c r="L38" s="344"/>
      <c r="M38" s="344"/>
      <c r="N38" s="344"/>
      <c r="O38" s="344"/>
      <c r="P38" s="355"/>
      <c r="Q38" s="342"/>
    </row>
    <row r="39" spans="1:21" ht="13.5" thickBot="1">
      <c r="A39" s="5"/>
      <c r="B39" s="120"/>
      <c r="C39" s="5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21" ht="12.75" customHeight="1" thickTop="1">
      <c r="A40" s="332" t="s">
        <v>9</v>
      </c>
      <c r="B40" s="334" t="s">
        <v>8</v>
      </c>
      <c r="C40" s="345" t="s">
        <v>257</v>
      </c>
      <c r="D40" s="348" t="s">
        <v>1</v>
      </c>
      <c r="E40" s="348"/>
      <c r="F40" s="348"/>
      <c r="G40" s="348"/>
      <c r="H40" s="348"/>
      <c r="I40" s="348"/>
      <c r="J40" s="348"/>
      <c r="K40" s="348" t="s">
        <v>2</v>
      </c>
      <c r="L40" s="348"/>
      <c r="M40" s="348"/>
      <c r="N40" s="348"/>
      <c r="O40" s="348"/>
      <c r="P40" s="348"/>
      <c r="Q40" s="357"/>
      <c r="T40" s="216"/>
      <c r="U40" s="1"/>
    </row>
    <row r="41" spans="1:21" ht="12.75" customHeight="1">
      <c r="A41" s="333"/>
      <c r="B41" s="329"/>
      <c r="C41" s="346"/>
      <c r="D41" s="356" t="s">
        <v>3</v>
      </c>
      <c r="E41" s="356" t="s">
        <v>4</v>
      </c>
      <c r="F41" s="356" t="s">
        <v>5</v>
      </c>
      <c r="G41" s="356" t="s">
        <v>6</v>
      </c>
      <c r="H41" s="319" t="s">
        <v>406</v>
      </c>
      <c r="I41" s="320" t="s">
        <v>404</v>
      </c>
      <c r="J41" s="323" t="s">
        <v>11</v>
      </c>
      <c r="K41" s="356" t="s">
        <v>3</v>
      </c>
      <c r="L41" s="356" t="s">
        <v>4</v>
      </c>
      <c r="M41" s="356" t="s">
        <v>5</v>
      </c>
      <c r="N41" s="356" t="s">
        <v>6</v>
      </c>
      <c r="O41" s="319" t="s">
        <v>62</v>
      </c>
      <c r="P41" s="320" t="s">
        <v>404</v>
      </c>
      <c r="Q41" s="363" t="s">
        <v>11</v>
      </c>
      <c r="T41" s="216"/>
      <c r="U41" s="1"/>
    </row>
    <row r="42" spans="1:21" s="1" customFormat="1" ht="15" customHeight="1" thickBot="1">
      <c r="A42" s="333"/>
      <c r="B42" s="329"/>
      <c r="C42" s="347"/>
      <c r="D42" s="356"/>
      <c r="E42" s="356"/>
      <c r="F42" s="356"/>
      <c r="G42" s="356"/>
      <c r="H42" s="319"/>
      <c r="I42" s="321"/>
      <c r="J42" s="323"/>
      <c r="K42" s="356"/>
      <c r="L42" s="356"/>
      <c r="M42" s="356"/>
      <c r="N42" s="356"/>
      <c r="O42" s="319"/>
      <c r="P42" s="321"/>
      <c r="Q42" s="363"/>
      <c r="R42" s="2"/>
      <c r="S42" s="2"/>
      <c r="T42" s="219"/>
    </row>
    <row r="43" spans="1:21">
      <c r="A43" s="217">
        <v>19</v>
      </c>
      <c r="B43" s="159" t="s">
        <v>102</v>
      </c>
      <c r="C43" s="220" t="s">
        <v>258</v>
      </c>
      <c r="D43" s="15">
        <v>2</v>
      </c>
      <c r="E43" s="15">
        <v>2</v>
      </c>
      <c r="F43" s="15"/>
      <c r="G43" s="15"/>
      <c r="H43" s="14">
        <f>25*J43-SUM(D43:G43)*14-2</f>
        <v>67</v>
      </c>
      <c r="I43" s="15" t="s">
        <v>7</v>
      </c>
      <c r="J43" s="15">
        <v>5</v>
      </c>
      <c r="K43" s="30"/>
      <c r="L43" s="30"/>
      <c r="M43" s="30"/>
      <c r="N43" s="30"/>
      <c r="O43" s="30"/>
      <c r="P43" s="30"/>
      <c r="Q43" s="221"/>
      <c r="T43" s="216"/>
      <c r="U43" s="1"/>
    </row>
    <row r="44" spans="1:21">
      <c r="A44" s="222">
        <v>20</v>
      </c>
      <c r="B44" s="159" t="s">
        <v>259</v>
      </c>
      <c r="C44" s="220" t="s">
        <v>260</v>
      </c>
      <c r="D44" s="15"/>
      <c r="E44" s="15"/>
      <c r="F44" s="15"/>
      <c r="G44" s="15"/>
      <c r="H44" s="15"/>
      <c r="I44" s="15"/>
      <c r="J44" s="15"/>
      <c r="K44" s="30">
        <v>2</v>
      </c>
      <c r="L44" s="30">
        <v>2</v>
      </c>
      <c r="M44" s="30"/>
      <c r="N44" s="30"/>
      <c r="O44" s="14">
        <f>25*Q44-SUM(K44:N44)*14-2</f>
        <v>67</v>
      </c>
      <c r="P44" s="30" t="s">
        <v>7</v>
      </c>
      <c r="Q44" s="221">
        <v>5</v>
      </c>
      <c r="T44" s="216"/>
      <c r="U44" s="1"/>
    </row>
    <row r="45" spans="1:21">
      <c r="A45" s="368" t="s">
        <v>261</v>
      </c>
      <c r="B45" s="326"/>
      <c r="C45" s="326"/>
      <c r="D45" s="39">
        <f>SUM(D43:D44)</f>
        <v>2</v>
      </c>
      <c r="E45" s="39">
        <f>SUM(E43:E44)</f>
        <v>2</v>
      </c>
      <c r="F45" s="39"/>
      <c r="G45" s="39"/>
      <c r="H45" s="364">
        <f>SUM(H43:H44)</f>
        <v>67</v>
      </c>
      <c r="I45" s="366" t="s">
        <v>121</v>
      </c>
      <c r="J45" s="326">
        <f t="shared" ref="J45:O45" si="4">SUM(J43:J44)</f>
        <v>5</v>
      </c>
      <c r="K45" s="39">
        <f t="shared" si="4"/>
        <v>2</v>
      </c>
      <c r="L45" s="39">
        <f t="shared" si="4"/>
        <v>2</v>
      </c>
      <c r="M45" s="39"/>
      <c r="N45" s="39"/>
      <c r="O45" s="364">
        <f t="shared" si="4"/>
        <v>67</v>
      </c>
      <c r="P45" s="366" t="s">
        <v>121</v>
      </c>
      <c r="Q45" s="360">
        <f>SUM(Q43:Q44)</f>
        <v>5</v>
      </c>
      <c r="T45" s="216"/>
      <c r="U45" s="1"/>
    </row>
    <row r="46" spans="1:21" ht="13.5" thickBot="1">
      <c r="A46" s="369"/>
      <c r="B46" s="367"/>
      <c r="C46" s="367"/>
      <c r="D46" s="362">
        <f>SUM(D45:G45)</f>
        <v>4</v>
      </c>
      <c r="E46" s="362"/>
      <c r="F46" s="362"/>
      <c r="G46" s="362"/>
      <c r="H46" s="365"/>
      <c r="I46" s="362"/>
      <c r="J46" s="367"/>
      <c r="K46" s="362">
        <f>K45+L45</f>
        <v>4</v>
      </c>
      <c r="L46" s="362"/>
      <c r="M46" s="362"/>
      <c r="N46" s="362"/>
      <c r="O46" s="365"/>
      <c r="P46" s="362"/>
      <c r="Q46" s="361"/>
      <c r="T46" s="216"/>
      <c r="U46" s="1"/>
    </row>
    <row r="47" spans="1:21" ht="15" customHeight="1" thickTop="1">
      <c r="A47" s="5"/>
      <c r="B47" s="73" t="s">
        <v>414</v>
      </c>
      <c r="C47" s="370"/>
      <c r="D47" s="370"/>
      <c r="E47" s="370"/>
      <c r="F47" s="370"/>
      <c r="G47" s="370"/>
      <c r="H47" s="370"/>
      <c r="I47" s="370"/>
      <c r="J47" s="5"/>
      <c r="K47" s="5"/>
      <c r="L47" s="5"/>
      <c r="M47" s="5"/>
      <c r="N47" s="5"/>
      <c r="O47" s="5"/>
      <c r="P47" s="5"/>
      <c r="Q47" s="17"/>
    </row>
    <row r="48" spans="1:21" s="1" customFormat="1" ht="13.5" customHeight="1">
      <c r="A48" s="358" t="s">
        <v>250</v>
      </c>
      <c r="B48" s="358"/>
      <c r="C48"/>
      <c r="D48"/>
      <c r="E48"/>
      <c r="F48"/>
      <c r="G48"/>
      <c r="H48"/>
      <c r="I48" s="58" t="s">
        <v>160</v>
      </c>
      <c r="J48" s="359" t="s">
        <v>372</v>
      </c>
      <c r="K48" s="359"/>
      <c r="L48" s="359"/>
      <c r="M48" s="359"/>
      <c r="N48" s="359"/>
      <c r="O48"/>
      <c r="P48"/>
      <c r="Q48"/>
    </row>
    <row r="49" spans="1:17" s="1" customFormat="1">
      <c r="A49" s="371" t="s">
        <v>286</v>
      </c>
      <c r="B49" s="371"/>
      <c r="C49"/>
      <c r="D49"/>
      <c r="E49"/>
      <c r="F49"/>
      <c r="G49"/>
      <c r="H49"/>
      <c r="I49" s="58" t="s">
        <v>147</v>
      </c>
      <c r="J49" s="261"/>
      <c r="K49" s="261"/>
      <c r="L49" s="261"/>
      <c r="M49" s="261"/>
      <c r="N49" s="261"/>
      <c r="O49"/>
      <c r="P49"/>
      <c r="Q49"/>
    </row>
    <row r="50" spans="1:17" ht="13.15" customHeight="1">
      <c r="A50" s="1"/>
      <c r="B50" s="262"/>
      <c r="C50" s="352"/>
      <c r="D50" s="352"/>
      <c r="E50" s="352"/>
      <c r="F50" s="352"/>
      <c r="G50" s="352"/>
      <c r="H50" s="352"/>
      <c r="I50" s="352"/>
      <c r="J50" s="352"/>
      <c r="K50" s="352"/>
      <c r="L50" s="352"/>
      <c r="M50" s="352"/>
      <c r="N50" s="352"/>
      <c r="O50" s="352"/>
      <c r="P50" s="352"/>
      <c r="Q50" s="352"/>
    </row>
    <row r="51" spans="1:17" ht="12.75" customHeight="1">
      <c r="A51" s="58" t="s">
        <v>97</v>
      </c>
      <c r="B51" s="58"/>
      <c r="C51" s="62"/>
      <c r="D51" s="58"/>
      <c r="E51" s="58"/>
      <c r="F51" s="58"/>
      <c r="G51" s="1"/>
      <c r="H51" s="1"/>
      <c r="I51" s="200" t="s">
        <v>411</v>
      </c>
      <c r="J51" s="1"/>
      <c r="K51" s="1"/>
      <c r="M51" s="28"/>
      <c r="N51" s="28"/>
      <c r="O51" s="28"/>
      <c r="P51" s="28"/>
      <c r="Q51" s="28"/>
    </row>
    <row r="52" spans="1:17">
      <c r="A52" s="58" t="s">
        <v>410</v>
      </c>
      <c r="B52" s="58"/>
      <c r="C52" s="62"/>
      <c r="D52" s="58"/>
      <c r="E52" s="58"/>
      <c r="F52" s="58"/>
      <c r="I52" s="58" t="s">
        <v>412</v>
      </c>
      <c r="J52" s="1"/>
      <c r="K52" s="1"/>
    </row>
    <row r="53" spans="1:17" ht="23.45" customHeight="1"/>
    <row r="54" spans="1:17">
      <c r="C54" s="353"/>
      <c r="D54" s="353"/>
      <c r="E54" s="353"/>
      <c r="F54" s="353"/>
      <c r="G54" s="353"/>
      <c r="H54" s="353"/>
      <c r="I54" s="353"/>
      <c r="J54" s="353"/>
      <c r="K54" s="353"/>
    </row>
    <row r="55" spans="1:17">
      <c r="C55" s="352"/>
      <c r="D55" s="352"/>
      <c r="E55" s="352"/>
      <c r="F55" s="352"/>
      <c r="G55" s="352"/>
      <c r="H55" s="352"/>
      <c r="I55" s="352"/>
      <c r="J55" s="352"/>
    </row>
  </sheetData>
  <mergeCells count="78">
    <mergeCell ref="A49:B49"/>
    <mergeCell ref="C50:I50"/>
    <mergeCell ref="J50:Q50"/>
    <mergeCell ref="P45:P46"/>
    <mergeCell ref="K46:N46"/>
    <mergeCell ref="A48:B48"/>
    <mergeCell ref="J48:N48"/>
    <mergeCell ref="Q45:Q46"/>
    <mergeCell ref="D46:G46"/>
    <mergeCell ref="Q41:Q42"/>
    <mergeCell ref="H45:H46"/>
    <mergeCell ref="I45:I46"/>
    <mergeCell ref="J45:J46"/>
    <mergeCell ref="A45:C46"/>
    <mergeCell ref="C47:I47"/>
    <mergeCell ref="M41:M42"/>
    <mergeCell ref="N41:N42"/>
    <mergeCell ref="O41:O42"/>
    <mergeCell ref="P41:P42"/>
    <mergeCell ref="O45:O46"/>
    <mergeCell ref="A33:C33"/>
    <mergeCell ref="D33:G33"/>
    <mergeCell ref="C55:J55"/>
    <mergeCell ref="C54:K54"/>
    <mergeCell ref="P32:P33"/>
    <mergeCell ref="K33:N33"/>
    <mergeCell ref="K38:N38"/>
    <mergeCell ref="H37:H38"/>
    <mergeCell ref="I37:I38"/>
    <mergeCell ref="H32:H33"/>
    <mergeCell ref="O32:O33"/>
    <mergeCell ref="P37:P38"/>
    <mergeCell ref="K41:K42"/>
    <mergeCell ref="L41:L42"/>
    <mergeCell ref="K40:Q40"/>
    <mergeCell ref="D41:D42"/>
    <mergeCell ref="J37:J38"/>
    <mergeCell ref="C40:C42"/>
    <mergeCell ref="D40:J40"/>
    <mergeCell ref="H41:H42"/>
    <mergeCell ref="I41:I42"/>
    <mergeCell ref="D38:G38"/>
    <mergeCell ref="E41:E42"/>
    <mergeCell ref="F41:F42"/>
    <mergeCell ref="G41:G42"/>
    <mergeCell ref="J41:J42"/>
    <mergeCell ref="K11:Q11"/>
    <mergeCell ref="C11:C13"/>
    <mergeCell ref="A40:A42"/>
    <mergeCell ref="B40:B42"/>
    <mergeCell ref="Q12:Q13"/>
    <mergeCell ref="A11:A13"/>
    <mergeCell ref="P12:P13"/>
    <mergeCell ref="N12:N13"/>
    <mergeCell ref="L12:L13"/>
    <mergeCell ref="K12:K13"/>
    <mergeCell ref="M12:M13"/>
    <mergeCell ref="O12:O13"/>
    <mergeCell ref="Q32:Q33"/>
    <mergeCell ref="A34:Q34"/>
    <mergeCell ref="Q37:Q38"/>
    <mergeCell ref="O37:O38"/>
    <mergeCell ref="A1:L1"/>
    <mergeCell ref="A2:L2"/>
    <mergeCell ref="A3:Q3"/>
    <mergeCell ref="A7:D7"/>
    <mergeCell ref="A32:C32"/>
    <mergeCell ref="G12:G13"/>
    <mergeCell ref="I12:I13"/>
    <mergeCell ref="D11:J11"/>
    <mergeCell ref="E12:E13"/>
    <mergeCell ref="F12:F13"/>
    <mergeCell ref="J12:J13"/>
    <mergeCell ref="H12:H13"/>
    <mergeCell ref="D12:D13"/>
    <mergeCell ref="I32:I33"/>
    <mergeCell ref="J32:J33"/>
    <mergeCell ref="B11:B13"/>
  </mergeCells>
  <phoneticPr fontId="0" type="noConversion"/>
  <pageMargins left="0.51" right="0" top="0.67" bottom="0.25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2"/>
  <sheetViews>
    <sheetView workbookViewId="0">
      <selection activeCell="A54" sqref="A54:Q58"/>
    </sheetView>
  </sheetViews>
  <sheetFormatPr defaultRowHeight="12.75"/>
  <cols>
    <col min="1" max="1" width="3.28515625" style="3" customWidth="1"/>
    <col min="2" max="2" width="29.28515625" customWidth="1"/>
    <col min="3" max="3" width="10.85546875" customWidth="1"/>
    <col min="4" max="5" width="2.42578125" customWidth="1"/>
    <col min="6" max="6" width="2.85546875" customWidth="1"/>
    <col min="7" max="7" width="2.140625" customWidth="1"/>
    <col min="8" max="8" width="6.140625" customWidth="1"/>
    <col min="9" max="9" width="6.7109375" style="104" customWidth="1"/>
    <col min="10" max="10" width="4.7109375" style="104" customWidth="1"/>
    <col min="11" max="11" width="2.7109375" style="104" customWidth="1"/>
    <col min="12" max="12" width="2.42578125" style="104" customWidth="1"/>
    <col min="13" max="13" width="2.7109375" style="104" customWidth="1"/>
    <col min="14" max="14" width="2.42578125" style="104" customWidth="1"/>
    <col min="15" max="15" width="3.28515625" style="104" customWidth="1"/>
    <col min="16" max="16" width="6.5703125" style="104" customWidth="1"/>
    <col min="17" max="17" width="4.85546875" customWidth="1"/>
  </cols>
  <sheetData>
    <row r="1" spans="1:18" s="53" customFormat="1" ht="15.75" customHeight="1">
      <c r="A1" s="314" t="s">
        <v>104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40"/>
      <c r="N1" s="40"/>
      <c r="O1" s="40"/>
      <c r="P1" s="40"/>
      <c r="Q1" s="40"/>
      <c r="R1" s="49"/>
    </row>
    <row r="2" spans="1:18" s="53" customFormat="1">
      <c r="A2" s="314" t="s">
        <v>25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40"/>
      <c r="N2" s="40"/>
      <c r="O2" s="40"/>
      <c r="P2" s="40"/>
      <c r="Q2" s="40"/>
      <c r="R2" s="54"/>
    </row>
    <row r="3" spans="1:18" s="53" customFormat="1" ht="13.5" customHeight="1">
      <c r="A3" s="315" t="s">
        <v>64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8" s="53" customFormat="1" ht="11.25" customHeight="1">
      <c r="A4" s="40" t="s">
        <v>65</v>
      </c>
      <c r="B4" s="69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8" s="53" customFormat="1" ht="12" customHeight="1">
      <c r="A5" s="33" t="s">
        <v>384</v>
      </c>
      <c r="B5" s="33"/>
      <c r="C5" s="33"/>
      <c r="D5" s="61"/>
      <c r="E5" s="61"/>
      <c r="F5" s="61"/>
      <c r="G5" s="61"/>
      <c r="H5" s="61"/>
      <c r="I5" s="61"/>
      <c r="J5" s="40"/>
      <c r="K5" s="40"/>
      <c r="L5" s="40"/>
      <c r="M5" s="40"/>
      <c r="N5" s="40"/>
      <c r="O5" s="40"/>
      <c r="P5" s="40"/>
      <c r="Q5" s="40"/>
    </row>
    <row r="6" spans="1:18" s="53" customFormat="1" ht="12" customHeight="1">
      <c r="A6" s="33" t="s">
        <v>349</v>
      </c>
      <c r="B6" s="33"/>
      <c r="C6" s="33"/>
      <c r="D6" s="61"/>
      <c r="E6" s="61"/>
      <c r="F6" s="61"/>
      <c r="G6" s="61"/>
      <c r="H6" s="61"/>
      <c r="I6" s="61"/>
      <c r="J6" s="40"/>
      <c r="K6" s="40"/>
      <c r="L6" s="40"/>
      <c r="M6" s="40"/>
      <c r="N6" s="40"/>
      <c r="O6" s="40"/>
      <c r="P6" s="40"/>
      <c r="Q6" s="40"/>
    </row>
    <row r="7" spans="1:18" s="52" customFormat="1" ht="12" customHeight="1">
      <c r="A7" s="316" t="s">
        <v>381</v>
      </c>
      <c r="B7" s="316"/>
      <c r="C7" s="316"/>
      <c r="D7" s="316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5"/>
    </row>
    <row r="8" spans="1:18" s="53" customFormat="1" ht="10.5" customHeight="1">
      <c r="A8" s="40" t="s">
        <v>382</v>
      </c>
      <c r="B8" s="26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s="53" customFormat="1" ht="10.5" customHeight="1">
      <c r="A9" s="58" t="s">
        <v>401</v>
      </c>
      <c r="B9" s="69"/>
      <c r="C9"/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8" s="53" customFormat="1" ht="15.75" customHeight="1" thickBot="1">
      <c r="A10" s="59"/>
      <c r="B10" s="59"/>
      <c r="C10" s="246" t="s">
        <v>409</v>
      </c>
      <c r="D10" s="59"/>
      <c r="E10" s="59"/>
      <c r="F10" s="59"/>
      <c r="G10" s="59"/>
      <c r="H10" s="59"/>
      <c r="I10" s="97"/>
      <c r="J10" s="97"/>
      <c r="K10" s="97"/>
      <c r="L10" s="97"/>
      <c r="M10" s="97"/>
      <c r="N10" s="97"/>
      <c r="O10" s="97"/>
      <c r="P10" s="97"/>
      <c r="Q10" s="59"/>
    </row>
    <row r="11" spans="1:18">
      <c r="A11" s="336" t="s">
        <v>9</v>
      </c>
      <c r="B11" s="322" t="s">
        <v>439</v>
      </c>
      <c r="C11" s="331" t="s">
        <v>36</v>
      </c>
      <c r="D11" s="322" t="s">
        <v>123</v>
      </c>
      <c r="E11" s="322"/>
      <c r="F11" s="322"/>
      <c r="G11" s="322"/>
      <c r="H11" s="322"/>
      <c r="I11" s="322"/>
      <c r="J11" s="322"/>
      <c r="K11" s="322" t="s">
        <v>124</v>
      </c>
      <c r="L11" s="322"/>
      <c r="M11" s="322"/>
      <c r="N11" s="322"/>
      <c r="O11" s="322"/>
      <c r="P11" s="322"/>
      <c r="Q11" s="330"/>
    </row>
    <row r="12" spans="1:18" ht="12.75" customHeight="1">
      <c r="A12" s="337"/>
      <c r="B12" s="372"/>
      <c r="C12" s="319"/>
      <c r="D12" s="319" t="s">
        <v>3</v>
      </c>
      <c r="E12" s="319" t="s">
        <v>4</v>
      </c>
      <c r="F12" s="319" t="s">
        <v>5</v>
      </c>
      <c r="G12" s="319" t="s">
        <v>6</v>
      </c>
      <c r="H12" s="319" t="s">
        <v>405</v>
      </c>
      <c r="I12" s="320" t="s">
        <v>404</v>
      </c>
      <c r="J12" s="379" t="s">
        <v>11</v>
      </c>
      <c r="K12" s="376" t="s">
        <v>3</v>
      </c>
      <c r="L12" s="376" t="s">
        <v>4</v>
      </c>
      <c r="M12" s="376" t="s">
        <v>5</v>
      </c>
      <c r="N12" s="376" t="s">
        <v>6</v>
      </c>
      <c r="O12" s="376" t="s">
        <v>62</v>
      </c>
      <c r="P12" s="320" t="s">
        <v>404</v>
      </c>
      <c r="Q12" s="335" t="s">
        <v>11</v>
      </c>
    </row>
    <row r="13" spans="1:18" ht="13.5" thickBot="1">
      <c r="A13" s="337"/>
      <c r="B13" s="372"/>
      <c r="C13" s="319"/>
      <c r="D13" s="319"/>
      <c r="E13" s="319"/>
      <c r="F13" s="319"/>
      <c r="G13" s="319"/>
      <c r="H13" s="319"/>
      <c r="I13" s="321"/>
      <c r="J13" s="379"/>
      <c r="K13" s="376"/>
      <c r="L13" s="376"/>
      <c r="M13" s="376"/>
      <c r="N13" s="376"/>
      <c r="O13" s="376"/>
      <c r="P13" s="321"/>
      <c r="Q13" s="335"/>
    </row>
    <row r="14" spans="1:18">
      <c r="A14" s="89">
        <v>1</v>
      </c>
      <c r="B14" s="81" t="s">
        <v>215</v>
      </c>
      <c r="C14" s="65" t="s">
        <v>277</v>
      </c>
      <c r="D14" s="65">
        <v>2</v>
      </c>
      <c r="E14" s="65"/>
      <c r="F14" s="65">
        <v>1</v>
      </c>
      <c r="G14" s="65"/>
      <c r="H14" s="65">
        <f t="shared" ref="H14:H19" si="0">J14*25-14*SUM(D14:G14)-2</f>
        <v>56</v>
      </c>
      <c r="I14" s="83" t="s">
        <v>7</v>
      </c>
      <c r="J14" s="83">
        <v>4</v>
      </c>
      <c r="K14" s="83"/>
      <c r="L14" s="83"/>
      <c r="M14" s="83"/>
      <c r="N14" s="83"/>
      <c r="O14" s="83"/>
      <c r="P14" s="83"/>
      <c r="Q14" s="38"/>
    </row>
    <row r="15" spans="1:18">
      <c r="A15" s="89">
        <v>2</v>
      </c>
      <c r="B15" s="81" t="s">
        <v>89</v>
      </c>
      <c r="C15" s="65" t="s">
        <v>216</v>
      </c>
      <c r="D15" s="65">
        <v>3</v>
      </c>
      <c r="E15" s="65"/>
      <c r="F15" s="65">
        <v>2</v>
      </c>
      <c r="G15" s="65"/>
      <c r="H15" s="65">
        <f t="shared" si="0"/>
        <v>53</v>
      </c>
      <c r="I15" s="83" t="s">
        <v>7</v>
      </c>
      <c r="J15" s="83">
        <v>5</v>
      </c>
      <c r="K15" s="83"/>
      <c r="L15" s="83"/>
      <c r="M15" s="83"/>
      <c r="N15" s="83"/>
      <c r="O15" s="83"/>
      <c r="P15" s="83"/>
      <c r="Q15" s="38"/>
    </row>
    <row r="16" spans="1:18">
      <c r="A16" s="89">
        <v>3</v>
      </c>
      <c r="B16" s="81" t="s">
        <v>193</v>
      </c>
      <c r="C16" s="65" t="s">
        <v>278</v>
      </c>
      <c r="D16" s="65">
        <v>3</v>
      </c>
      <c r="E16" s="65"/>
      <c r="F16" s="65">
        <v>2</v>
      </c>
      <c r="G16" s="65"/>
      <c r="H16" s="65">
        <f t="shared" si="0"/>
        <v>53</v>
      </c>
      <c r="I16" s="83" t="s">
        <v>7</v>
      </c>
      <c r="J16" s="83">
        <v>5</v>
      </c>
      <c r="K16" s="83"/>
      <c r="L16" s="83"/>
      <c r="M16" s="83"/>
      <c r="N16" s="83"/>
      <c r="O16" s="83"/>
      <c r="P16" s="83"/>
      <c r="Q16" s="38"/>
    </row>
    <row r="17" spans="1:18" ht="22.5">
      <c r="A17" s="89">
        <v>4</v>
      </c>
      <c r="B17" s="81" t="s">
        <v>247</v>
      </c>
      <c r="C17" s="65" t="s">
        <v>88</v>
      </c>
      <c r="D17" s="65">
        <v>2</v>
      </c>
      <c r="E17" s="65"/>
      <c r="F17" s="65">
        <v>1</v>
      </c>
      <c r="G17" s="65"/>
      <c r="H17" s="65">
        <f t="shared" si="0"/>
        <v>56</v>
      </c>
      <c r="I17" s="83" t="s">
        <v>7</v>
      </c>
      <c r="J17" s="83">
        <v>4</v>
      </c>
      <c r="K17" s="83"/>
      <c r="L17" s="83"/>
      <c r="M17" s="83"/>
      <c r="N17" s="83"/>
      <c r="O17" s="83"/>
      <c r="P17" s="83"/>
      <c r="Q17" s="38"/>
    </row>
    <row r="18" spans="1:18">
      <c r="A18" s="89">
        <v>5</v>
      </c>
      <c r="B18" s="80" t="s">
        <v>16</v>
      </c>
      <c r="C18" s="65" t="s">
        <v>115</v>
      </c>
      <c r="D18" s="39">
        <v>2</v>
      </c>
      <c r="E18" s="39">
        <v>1</v>
      </c>
      <c r="F18" s="39"/>
      <c r="G18" s="39"/>
      <c r="H18" s="65">
        <f t="shared" si="0"/>
        <v>56</v>
      </c>
      <c r="I18" s="96" t="s">
        <v>3</v>
      </c>
      <c r="J18" s="96">
        <v>4</v>
      </c>
      <c r="K18" s="96"/>
      <c r="L18" s="96"/>
      <c r="M18" s="96"/>
      <c r="N18" s="96"/>
      <c r="O18" s="96"/>
      <c r="P18" s="96"/>
      <c r="Q18" s="114"/>
      <c r="R18" s="53"/>
    </row>
    <row r="19" spans="1:18">
      <c r="A19" s="89">
        <v>6</v>
      </c>
      <c r="B19" s="81" t="s">
        <v>86</v>
      </c>
      <c r="C19" s="65" t="s">
        <v>92</v>
      </c>
      <c r="D19" s="65"/>
      <c r="E19" s="65">
        <v>2</v>
      </c>
      <c r="F19" s="65"/>
      <c r="G19" s="65"/>
      <c r="H19" s="65">
        <f t="shared" si="0"/>
        <v>45</v>
      </c>
      <c r="I19" s="83" t="s">
        <v>3</v>
      </c>
      <c r="J19" s="83">
        <v>3</v>
      </c>
      <c r="K19" s="83"/>
      <c r="L19" s="83"/>
      <c r="M19" s="83"/>
      <c r="N19" s="83"/>
      <c r="O19" s="83"/>
      <c r="P19" s="83"/>
      <c r="Q19" s="38"/>
    </row>
    <row r="20" spans="1:18">
      <c r="A20" s="89">
        <v>7</v>
      </c>
      <c r="B20" s="80" t="s">
        <v>173</v>
      </c>
      <c r="C20" s="65" t="s">
        <v>116</v>
      </c>
      <c r="D20" s="39"/>
      <c r="E20" s="39">
        <v>1</v>
      </c>
      <c r="F20" s="39"/>
      <c r="G20" s="39"/>
      <c r="H20" s="65"/>
      <c r="I20" s="83" t="s">
        <v>185</v>
      </c>
      <c r="J20" s="83" t="s">
        <v>170</v>
      </c>
      <c r="K20" s="96"/>
      <c r="L20" s="96"/>
      <c r="M20" s="96"/>
      <c r="N20" s="96"/>
      <c r="O20" s="96"/>
      <c r="P20" s="83"/>
      <c r="Q20" s="38"/>
    </row>
    <row r="21" spans="1:18">
      <c r="A21" s="89">
        <v>8</v>
      </c>
      <c r="B21" s="81" t="s">
        <v>192</v>
      </c>
      <c r="C21" s="65" t="s">
        <v>196</v>
      </c>
      <c r="D21" s="65"/>
      <c r="E21" s="65"/>
      <c r="F21" s="65"/>
      <c r="G21" s="65"/>
      <c r="H21" s="65"/>
      <c r="I21" s="83"/>
      <c r="J21" s="83"/>
      <c r="K21" s="83">
        <v>2</v>
      </c>
      <c r="L21" s="83"/>
      <c r="M21" s="83">
        <v>2</v>
      </c>
      <c r="N21" s="83"/>
      <c r="O21" s="65">
        <f t="shared" ref="O21:O26" si="1">25*Q21-14*SUM(K21:N21)-2</f>
        <v>42</v>
      </c>
      <c r="P21" s="83" t="s">
        <v>7</v>
      </c>
      <c r="Q21" s="38">
        <v>4</v>
      </c>
    </row>
    <row r="22" spans="1:18">
      <c r="A22" s="89">
        <v>9</v>
      </c>
      <c r="B22" s="81" t="s">
        <v>194</v>
      </c>
      <c r="C22" s="65" t="s">
        <v>195</v>
      </c>
      <c r="D22" s="65"/>
      <c r="E22" s="65"/>
      <c r="F22" s="65"/>
      <c r="G22" s="65"/>
      <c r="H22" s="65"/>
      <c r="I22" s="83"/>
      <c r="J22" s="83"/>
      <c r="K22" s="83">
        <v>2</v>
      </c>
      <c r="L22" s="83"/>
      <c r="M22" s="83">
        <v>3</v>
      </c>
      <c r="N22" s="83"/>
      <c r="O22" s="65">
        <f t="shared" si="1"/>
        <v>53</v>
      </c>
      <c r="P22" s="83" t="s">
        <v>7</v>
      </c>
      <c r="Q22" s="38">
        <v>5</v>
      </c>
    </row>
    <row r="23" spans="1:18">
      <c r="A23" s="89">
        <v>10</v>
      </c>
      <c r="B23" s="81" t="s">
        <v>197</v>
      </c>
      <c r="C23" s="65" t="s">
        <v>198</v>
      </c>
      <c r="D23" s="65"/>
      <c r="E23" s="65"/>
      <c r="F23" s="65"/>
      <c r="G23" s="65"/>
      <c r="H23" s="65"/>
      <c r="I23" s="83"/>
      <c r="J23" s="83"/>
      <c r="K23" s="83">
        <v>3</v>
      </c>
      <c r="L23" s="83"/>
      <c r="M23" s="83">
        <v>2</v>
      </c>
      <c r="N23" s="83"/>
      <c r="O23" s="65">
        <f t="shared" si="1"/>
        <v>53</v>
      </c>
      <c r="P23" s="83" t="s">
        <v>7</v>
      </c>
      <c r="Q23" s="38">
        <v>5</v>
      </c>
    </row>
    <row r="24" spans="1:18" ht="24" customHeight="1">
      <c r="A24" s="89">
        <v>11</v>
      </c>
      <c r="B24" s="81" t="s">
        <v>253</v>
      </c>
      <c r="C24" s="39" t="s">
        <v>248</v>
      </c>
      <c r="D24" s="39"/>
      <c r="E24" s="39"/>
      <c r="F24" s="39"/>
      <c r="G24" s="39"/>
      <c r="H24" s="39"/>
      <c r="I24" s="96"/>
      <c r="J24" s="96"/>
      <c r="K24" s="96">
        <v>2</v>
      </c>
      <c r="L24" s="96"/>
      <c r="M24" s="96">
        <v>2</v>
      </c>
      <c r="N24" s="96">
        <v>1</v>
      </c>
      <c r="O24" s="39">
        <f t="shared" si="1"/>
        <v>53</v>
      </c>
      <c r="P24" s="96" t="s">
        <v>7</v>
      </c>
      <c r="Q24" s="114">
        <v>5</v>
      </c>
    </row>
    <row r="25" spans="1:18" ht="15.6" customHeight="1">
      <c r="A25" s="89">
        <v>12</v>
      </c>
      <c r="B25" s="80" t="s">
        <v>17</v>
      </c>
      <c r="C25" s="65" t="s">
        <v>117</v>
      </c>
      <c r="D25" s="39"/>
      <c r="E25" s="39"/>
      <c r="F25" s="39"/>
      <c r="G25" s="39"/>
      <c r="H25" s="39"/>
      <c r="I25" s="96"/>
      <c r="J25" s="96"/>
      <c r="K25" s="96">
        <v>2</v>
      </c>
      <c r="L25" s="96">
        <v>2</v>
      </c>
      <c r="M25" s="96"/>
      <c r="N25" s="96"/>
      <c r="O25" s="65">
        <f t="shared" si="1"/>
        <v>42</v>
      </c>
      <c r="P25" s="96" t="s">
        <v>3</v>
      </c>
      <c r="Q25" s="114">
        <v>4</v>
      </c>
      <c r="R25" s="53"/>
    </row>
    <row r="26" spans="1:18">
      <c r="A26" s="89">
        <v>13</v>
      </c>
      <c r="B26" s="81" t="s">
        <v>87</v>
      </c>
      <c r="C26" s="65" t="s">
        <v>118</v>
      </c>
      <c r="D26" s="65"/>
      <c r="E26" s="65"/>
      <c r="F26" s="65"/>
      <c r="G26" s="65"/>
      <c r="H26" s="65"/>
      <c r="I26" s="83"/>
      <c r="J26" s="83"/>
      <c r="K26" s="83"/>
      <c r="L26" s="83">
        <v>2</v>
      </c>
      <c r="M26" s="83"/>
      <c r="N26" s="83"/>
      <c r="O26" s="65">
        <f t="shared" si="1"/>
        <v>45</v>
      </c>
      <c r="P26" s="83" t="s">
        <v>3</v>
      </c>
      <c r="Q26" s="38">
        <v>3</v>
      </c>
    </row>
    <row r="27" spans="1:18">
      <c r="A27" s="89">
        <v>14</v>
      </c>
      <c r="B27" s="80" t="s">
        <v>174</v>
      </c>
      <c r="C27" s="65" t="s">
        <v>119</v>
      </c>
      <c r="D27" s="39"/>
      <c r="E27" s="39"/>
      <c r="F27" s="39"/>
      <c r="G27" s="39"/>
      <c r="H27" s="39"/>
      <c r="I27" s="83"/>
      <c r="J27" s="83"/>
      <c r="K27" s="96"/>
      <c r="L27" s="96">
        <v>1</v>
      </c>
      <c r="M27" s="96"/>
      <c r="N27" s="96"/>
      <c r="O27" s="65"/>
      <c r="P27" s="83" t="s">
        <v>187</v>
      </c>
      <c r="Q27" s="247" t="s">
        <v>170</v>
      </c>
    </row>
    <row r="28" spans="1:18" s="26" customFormat="1" ht="13.5" customHeight="1">
      <c r="A28" s="89">
        <v>15</v>
      </c>
      <c r="B28" s="86" t="s">
        <v>145</v>
      </c>
      <c r="C28" s="14" t="s">
        <v>120</v>
      </c>
      <c r="D28" s="18"/>
      <c r="E28" s="18"/>
      <c r="F28" s="18"/>
      <c r="G28" s="18"/>
      <c r="H28" s="18"/>
      <c r="I28" s="99"/>
      <c r="J28" s="99"/>
      <c r="K28" s="381" t="s">
        <v>73</v>
      </c>
      <c r="L28" s="381"/>
      <c r="M28" s="381"/>
      <c r="N28" s="381"/>
      <c r="O28" s="381"/>
      <c r="P28" s="100" t="s">
        <v>3</v>
      </c>
      <c r="Q28" s="60">
        <v>4</v>
      </c>
    </row>
    <row r="29" spans="1:18">
      <c r="A29" s="317" t="s">
        <v>407</v>
      </c>
      <c r="B29" s="318"/>
      <c r="C29" s="318"/>
      <c r="D29" s="117">
        <f>SUM(D14:D28)</f>
        <v>12</v>
      </c>
      <c r="E29" s="117">
        <f>SUM(E14:E28)</f>
        <v>4</v>
      </c>
      <c r="F29" s="117">
        <f>SUM(F14:F28)</f>
        <v>6</v>
      </c>
      <c r="G29" s="117"/>
      <c r="H29" s="366">
        <f>SUM(H14:H28)</f>
        <v>319</v>
      </c>
      <c r="I29" s="378" t="s">
        <v>93</v>
      </c>
      <c r="J29" s="378">
        <f t="shared" ref="J29:O29" si="2">SUM(J14:J28)</f>
        <v>25</v>
      </c>
      <c r="K29" s="118">
        <f t="shared" si="2"/>
        <v>11</v>
      </c>
      <c r="L29" s="118">
        <f t="shared" si="2"/>
        <v>5</v>
      </c>
      <c r="M29" s="118">
        <f t="shared" si="2"/>
        <v>9</v>
      </c>
      <c r="N29" s="118">
        <f t="shared" si="2"/>
        <v>1</v>
      </c>
      <c r="O29" s="378">
        <f t="shared" si="2"/>
        <v>288</v>
      </c>
      <c r="P29" s="378" t="s">
        <v>188</v>
      </c>
      <c r="Q29" s="375">
        <f>SUM(Q14:Q28)</f>
        <v>30</v>
      </c>
    </row>
    <row r="30" spans="1:18" ht="13.5" thickBot="1">
      <c r="A30" s="350"/>
      <c r="B30" s="351"/>
      <c r="C30" s="351"/>
      <c r="D30" s="344">
        <f>SUM(D29:F29)</f>
        <v>22</v>
      </c>
      <c r="E30" s="344"/>
      <c r="F30" s="344"/>
      <c r="G30" s="344"/>
      <c r="H30" s="344"/>
      <c r="I30" s="355"/>
      <c r="J30" s="355"/>
      <c r="K30" s="355">
        <f>SUM(K29:N29)</f>
        <v>26</v>
      </c>
      <c r="L30" s="355"/>
      <c r="M30" s="355"/>
      <c r="N30" s="355"/>
      <c r="O30" s="355"/>
      <c r="P30" s="355"/>
      <c r="Q30" s="342"/>
    </row>
    <row r="31" spans="1:18" ht="6.75" customHeight="1" thickBot="1">
      <c r="A31" s="13"/>
      <c r="B31" s="1"/>
      <c r="C31" s="13"/>
      <c r="D31" s="6"/>
      <c r="E31" s="6"/>
      <c r="F31" s="6"/>
      <c r="G31" s="6"/>
      <c r="H31" s="6"/>
      <c r="I31" s="101"/>
      <c r="J31" s="101"/>
      <c r="K31" s="101"/>
      <c r="L31" s="101"/>
      <c r="M31" s="101"/>
      <c r="N31" s="101"/>
      <c r="O31" s="101"/>
      <c r="P31" s="101"/>
      <c r="Q31" s="6"/>
    </row>
    <row r="32" spans="1:18">
      <c r="A32" s="336" t="s">
        <v>9</v>
      </c>
      <c r="B32" s="322" t="s">
        <v>15</v>
      </c>
      <c r="C32" s="331" t="s">
        <v>36</v>
      </c>
      <c r="D32" s="322" t="s">
        <v>123</v>
      </c>
      <c r="E32" s="322"/>
      <c r="F32" s="322"/>
      <c r="G32" s="322"/>
      <c r="H32" s="322"/>
      <c r="I32" s="322"/>
      <c r="J32" s="322"/>
      <c r="K32" s="322" t="s">
        <v>124</v>
      </c>
      <c r="L32" s="322"/>
      <c r="M32" s="322"/>
      <c r="N32" s="322"/>
      <c r="O32" s="322"/>
      <c r="P32" s="322"/>
      <c r="Q32" s="330"/>
    </row>
    <row r="33" spans="1:19" ht="12.75" customHeight="1">
      <c r="A33" s="337"/>
      <c r="B33" s="372"/>
      <c r="C33" s="319"/>
      <c r="D33" s="319" t="s">
        <v>3</v>
      </c>
      <c r="E33" s="319" t="s">
        <v>4</v>
      </c>
      <c r="F33" s="319" t="s">
        <v>5</v>
      </c>
      <c r="G33" s="319" t="s">
        <v>6</v>
      </c>
      <c r="H33" s="319" t="s">
        <v>62</v>
      </c>
      <c r="I33" s="320" t="s">
        <v>404</v>
      </c>
      <c r="J33" s="379" t="s">
        <v>11</v>
      </c>
      <c r="K33" s="376" t="s">
        <v>3</v>
      </c>
      <c r="L33" s="376" t="s">
        <v>4</v>
      </c>
      <c r="M33" s="376" t="s">
        <v>5</v>
      </c>
      <c r="N33" s="376" t="s">
        <v>6</v>
      </c>
      <c r="O33" s="376" t="s">
        <v>62</v>
      </c>
      <c r="P33" s="320" t="s">
        <v>404</v>
      </c>
      <c r="Q33" s="335" t="s">
        <v>11</v>
      </c>
    </row>
    <row r="34" spans="1:19" ht="13.5" thickBot="1">
      <c r="A34" s="337"/>
      <c r="B34" s="372"/>
      <c r="C34" s="319"/>
      <c r="D34" s="319"/>
      <c r="E34" s="319"/>
      <c r="F34" s="319"/>
      <c r="G34" s="319"/>
      <c r="H34" s="319"/>
      <c r="I34" s="321"/>
      <c r="J34" s="379"/>
      <c r="K34" s="376"/>
      <c r="L34" s="376"/>
      <c r="M34" s="376"/>
      <c r="N34" s="376"/>
      <c r="O34" s="376"/>
      <c r="P34" s="321"/>
      <c r="Q34" s="335"/>
    </row>
    <row r="35" spans="1:19" ht="13.9" customHeight="1">
      <c r="A35" s="154">
        <v>16</v>
      </c>
      <c r="B35" s="199" t="s">
        <v>199</v>
      </c>
      <c r="C35" s="15" t="s">
        <v>128</v>
      </c>
      <c r="D35" s="318">
        <v>2</v>
      </c>
      <c r="E35" s="382"/>
      <c r="F35" s="382"/>
      <c r="G35" s="318">
        <v>2</v>
      </c>
      <c r="H35" s="382">
        <v>42</v>
      </c>
      <c r="I35" s="324" t="s">
        <v>7</v>
      </c>
      <c r="J35" s="324">
        <v>5</v>
      </c>
      <c r="K35" s="377"/>
      <c r="L35" s="377"/>
      <c r="M35" s="377"/>
      <c r="N35" s="377"/>
      <c r="O35" s="108"/>
      <c r="P35" s="377"/>
      <c r="Q35" s="380"/>
    </row>
    <row r="36" spans="1:19" ht="21.75" customHeight="1">
      <c r="A36" s="154">
        <v>17</v>
      </c>
      <c r="B36" s="199" t="s">
        <v>200</v>
      </c>
      <c r="C36" s="15" t="s">
        <v>129</v>
      </c>
      <c r="D36" s="318"/>
      <c r="E36" s="382"/>
      <c r="F36" s="382"/>
      <c r="G36" s="318"/>
      <c r="H36" s="382"/>
      <c r="I36" s="377"/>
      <c r="J36" s="324"/>
      <c r="K36" s="377"/>
      <c r="L36" s="377"/>
      <c r="M36" s="377"/>
      <c r="N36" s="377"/>
      <c r="O36" s="109"/>
      <c r="P36" s="377"/>
      <c r="Q36" s="380"/>
    </row>
    <row r="37" spans="1:19">
      <c r="A37" s="317" t="s">
        <v>408</v>
      </c>
      <c r="B37" s="318"/>
      <c r="C37" s="318"/>
      <c r="D37" s="117">
        <f>SUM(D35)</f>
        <v>2</v>
      </c>
      <c r="E37" s="117"/>
      <c r="F37" s="117"/>
      <c r="G37" s="117">
        <f>SUM(G35)</f>
        <v>2</v>
      </c>
      <c r="H37" s="366">
        <v>42</v>
      </c>
      <c r="I37" s="378" t="s">
        <v>121</v>
      </c>
      <c r="J37" s="378">
        <f>SUM(J35)</f>
        <v>5</v>
      </c>
      <c r="K37" s="118"/>
      <c r="L37" s="118"/>
      <c r="M37" s="118"/>
      <c r="N37" s="118"/>
      <c r="O37" s="378"/>
      <c r="P37" s="378"/>
      <c r="Q37" s="375"/>
    </row>
    <row r="38" spans="1:19" ht="13.5" customHeight="1" thickBot="1">
      <c r="A38" s="350"/>
      <c r="B38" s="351"/>
      <c r="C38" s="351"/>
      <c r="D38" s="344">
        <f>SUM(D37:G37)</f>
        <v>4</v>
      </c>
      <c r="E38" s="344"/>
      <c r="F38" s="344"/>
      <c r="G38" s="344"/>
      <c r="H38" s="344"/>
      <c r="I38" s="355"/>
      <c r="J38" s="355"/>
      <c r="K38" s="355"/>
      <c r="L38" s="355"/>
      <c r="M38" s="355"/>
      <c r="N38" s="355"/>
      <c r="O38" s="355"/>
      <c r="P38" s="355"/>
      <c r="Q38" s="342"/>
    </row>
    <row r="39" spans="1:19" ht="13.5" customHeight="1" thickBot="1">
      <c r="A39" s="5"/>
      <c r="B39" s="5"/>
      <c r="C39" s="5"/>
      <c r="D39" s="133"/>
      <c r="E39" s="133"/>
      <c r="F39" s="133"/>
      <c r="G39" s="133"/>
      <c r="H39" s="5"/>
      <c r="I39" s="137"/>
      <c r="J39" s="138"/>
      <c r="K39" s="139"/>
      <c r="L39" s="139"/>
      <c r="M39" s="139"/>
      <c r="N39" s="139"/>
      <c r="O39" s="137"/>
      <c r="P39" s="137"/>
      <c r="Q39" s="131"/>
    </row>
    <row r="40" spans="1:19">
      <c r="B40" s="8" t="s">
        <v>416</v>
      </c>
      <c r="C40" s="1"/>
      <c r="D40" s="121">
        <f>D29+D37</f>
        <v>14</v>
      </c>
      <c r="E40" s="122">
        <f>E29+E37</f>
        <v>4</v>
      </c>
      <c r="F40" s="122">
        <f>F29+F37</f>
        <v>6</v>
      </c>
      <c r="G40" s="122">
        <f>G29+G37</f>
        <v>2</v>
      </c>
      <c r="H40" s="354">
        <f>H29+H37</f>
        <v>361</v>
      </c>
      <c r="I40" s="354" t="s">
        <v>122</v>
      </c>
      <c r="J40" s="354">
        <f t="shared" ref="J40:O40" si="3">J29+J37</f>
        <v>30</v>
      </c>
      <c r="K40" s="123">
        <f t="shared" si="3"/>
        <v>11</v>
      </c>
      <c r="L40" s="123">
        <f t="shared" si="3"/>
        <v>5</v>
      </c>
      <c r="M40" s="123">
        <f t="shared" si="3"/>
        <v>9</v>
      </c>
      <c r="N40" s="123">
        <f t="shared" si="3"/>
        <v>1</v>
      </c>
      <c r="O40" s="354">
        <f t="shared" si="3"/>
        <v>288</v>
      </c>
      <c r="P40" s="354" t="s">
        <v>188</v>
      </c>
      <c r="Q40" s="341">
        <f>Q29+Q37</f>
        <v>30</v>
      </c>
    </row>
    <row r="41" spans="1:19" ht="13.5" thickBot="1">
      <c r="B41" s="1"/>
      <c r="C41" s="1"/>
      <c r="D41" s="349">
        <f>SUM(D40:G40)</f>
        <v>26</v>
      </c>
      <c r="E41" s="344"/>
      <c r="F41" s="344"/>
      <c r="G41" s="344"/>
      <c r="H41" s="355"/>
      <c r="I41" s="355"/>
      <c r="J41" s="355"/>
      <c r="K41" s="355">
        <f>K30+K38</f>
        <v>26</v>
      </c>
      <c r="L41" s="355"/>
      <c r="M41" s="355"/>
      <c r="N41" s="355"/>
      <c r="O41" s="355"/>
      <c r="P41" s="355"/>
      <c r="Q41" s="342"/>
    </row>
    <row r="42" spans="1:19" ht="13.5" customHeight="1" thickBot="1">
      <c r="A42" s="5"/>
      <c r="B42" s="5"/>
      <c r="C42" s="5"/>
      <c r="D42" s="133"/>
      <c r="E42" s="133"/>
      <c r="F42" s="133"/>
      <c r="G42" s="133"/>
      <c r="H42" s="5"/>
      <c r="I42" s="137"/>
      <c r="J42" s="138"/>
      <c r="K42" s="139"/>
      <c r="L42" s="139"/>
      <c r="M42" s="139"/>
      <c r="N42" s="139"/>
      <c r="O42" s="137"/>
      <c r="P42" s="137"/>
      <c r="Q42" s="131"/>
    </row>
    <row r="43" spans="1:19" ht="13.5" hidden="1" thickBot="1">
      <c r="A43" s="340"/>
      <c r="B43" s="340"/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</row>
    <row r="44" spans="1:19" ht="13.5" hidden="1" thickBot="1">
      <c r="A44" s="20"/>
      <c r="B44" s="20"/>
      <c r="C44" s="20"/>
      <c r="D44" s="21"/>
      <c r="E44" s="21"/>
      <c r="F44" s="21"/>
      <c r="G44" s="21"/>
      <c r="H44" s="21"/>
      <c r="I44" s="102"/>
      <c r="J44" s="102"/>
      <c r="K44" s="102"/>
      <c r="L44" s="102"/>
      <c r="M44" s="102"/>
      <c r="N44" s="102"/>
      <c r="O44" s="102"/>
      <c r="P44" s="102"/>
      <c r="Q44" s="21"/>
    </row>
    <row r="45" spans="1:19" s="53" customFormat="1" ht="12.75" customHeight="1" thickTop="1">
      <c r="A45" s="332" t="s">
        <v>9</v>
      </c>
      <c r="B45" s="383" t="s">
        <v>8</v>
      </c>
      <c r="C45" s="384" t="s">
        <v>257</v>
      </c>
      <c r="D45" s="383" t="s">
        <v>123</v>
      </c>
      <c r="E45" s="383"/>
      <c r="F45" s="383"/>
      <c r="G45" s="383"/>
      <c r="H45" s="383"/>
      <c r="I45" s="383"/>
      <c r="J45" s="383"/>
      <c r="K45" s="383" t="s">
        <v>124</v>
      </c>
      <c r="L45" s="383"/>
      <c r="M45" s="383"/>
      <c r="N45" s="383"/>
      <c r="O45" s="383"/>
      <c r="P45" s="383"/>
      <c r="Q45" s="386"/>
      <c r="S45" s="223"/>
    </row>
    <row r="46" spans="1:19" s="53" customFormat="1">
      <c r="A46" s="333"/>
      <c r="B46" s="372"/>
      <c r="C46" s="323"/>
      <c r="D46" s="356" t="s">
        <v>3</v>
      </c>
      <c r="E46" s="356" t="s">
        <v>4</v>
      </c>
      <c r="F46" s="356" t="s">
        <v>5</v>
      </c>
      <c r="G46" s="356" t="s">
        <v>6</v>
      </c>
      <c r="H46" s="319" t="s">
        <v>405</v>
      </c>
      <c r="I46" s="320" t="s">
        <v>404</v>
      </c>
      <c r="J46" s="323" t="s">
        <v>11</v>
      </c>
      <c r="K46" s="356" t="s">
        <v>3</v>
      </c>
      <c r="L46" s="356" t="s">
        <v>4</v>
      </c>
      <c r="M46" s="356" t="s">
        <v>5</v>
      </c>
      <c r="N46" s="356" t="s">
        <v>6</v>
      </c>
      <c r="O46" s="319" t="s">
        <v>405</v>
      </c>
      <c r="P46" s="320" t="s">
        <v>404</v>
      </c>
      <c r="Q46" s="363" t="s">
        <v>11</v>
      </c>
      <c r="S46" s="223"/>
    </row>
    <row r="47" spans="1:19" s="53" customFormat="1" ht="13.5" thickBot="1">
      <c r="A47" s="333"/>
      <c r="B47" s="372"/>
      <c r="C47" s="385"/>
      <c r="D47" s="356"/>
      <c r="E47" s="356"/>
      <c r="F47" s="356"/>
      <c r="G47" s="356"/>
      <c r="H47" s="319"/>
      <c r="I47" s="321"/>
      <c r="J47" s="323"/>
      <c r="K47" s="356"/>
      <c r="L47" s="356"/>
      <c r="M47" s="356"/>
      <c r="N47" s="356"/>
      <c r="O47" s="319"/>
      <c r="P47" s="321"/>
      <c r="Q47" s="363"/>
      <c r="S47" s="223"/>
    </row>
    <row r="48" spans="1:19" s="53" customFormat="1">
      <c r="A48" s="217">
        <v>18</v>
      </c>
      <c r="B48" s="37" t="s">
        <v>262</v>
      </c>
      <c r="C48" s="224" t="s">
        <v>263</v>
      </c>
      <c r="D48" s="39">
        <v>2</v>
      </c>
      <c r="E48" s="39">
        <v>2</v>
      </c>
      <c r="F48" s="39"/>
      <c r="G48" s="39"/>
      <c r="H48" s="14">
        <f>25*J48-SUM(D48:G48)*14-3</f>
        <v>66</v>
      </c>
      <c r="I48" s="39" t="s">
        <v>7</v>
      </c>
      <c r="J48" s="39">
        <v>5</v>
      </c>
      <c r="K48" s="182"/>
      <c r="L48" s="182"/>
      <c r="M48" s="182"/>
      <c r="N48" s="182"/>
      <c r="O48" s="182"/>
      <c r="P48" s="182"/>
      <c r="Q48" s="225"/>
      <c r="S48" s="223"/>
    </row>
    <row r="49" spans="1:19" s="53" customFormat="1">
      <c r="A49" s="217">
        <v>19</v>
      </c>
      <c r="B49" s="37" t="s">
        <v>103</v>
      </c>
      <c r="C49" s="224" t="s">
        <v>264</v>
      </c>
      <c r="D49" s="39"/>
      <c r="E49" s="39"/>
      <c r="F49" s="39"/>
      <c r="G49" s="39"/>
      <c r="H49" s="39"/>
      <c r="I49" s="65"/>
      <c r="J49" s="65"/>
      <c r="K49" s="39">
        <v>2</v>
      </c>
      <c r="L49" s="39">
        <v>2</v>
      </c>
      <c r="M49" s="39"/>
      <c r="N49" s="39"/>
      <c r="O49" s="15">
        <f>25*Q49-SUM(K49:N49)*14-3</f>
        <v>66</v>
      </c>
      <c r="P49" s="65" t="s">
        <v>7</v>
      </c>
      <c r="Q49" s="226">
        <v>5</v>
      </c>
      <c r="S49" s="223"/>
    </row>
    <row r="50" spans="1:19" s="53" customFormat="1">
      <c r="A50" s="387" t="s">
        <v>261</v>
      </c>
      <c r="B50" s="366"/>
      <c r="C50" s="366"/>
      <c r="D50" s="39">
        <f>SUM(D48:D49)</f>
        <v>2</v>
      </c>
      <c r="E50" s="39">
        <f>SUM(E48:E49)</f>
        <v>2</v>
      </c>
      <c r="F50" s="39"/>
      <c r="G50" s="39"/>
      <c r="H50" s="364">
        <f>SUM(H48:H49)</f>
        <v>66</v>
      </c>
      <c r="I50" s="389" t="s">
        <v>121</v>
      </c>
      <c r="J50" s="364">
        <f t="shared" ref="J50:O50" si="4">SUM(J48:J49)</f>
        <v>5</v>
      </c>
      <c r="K50" s="39">
        <f t="shared" si="4"/>
        <v>2</v>
      </c>
      <c r="L50" s="39">
        <f t="shared" si="4"/>
        <v>2</v>
      </c>
      <c r="M50" s="39"/>
      <c r="N50" s="39"/>
      <c r="O50" s="364">
        <f t="shared" si="4"/>
        <v>66</v>
      </c>
      <c r="P50" s="389" t="s">
        <v>121</v>
      </c>
      <c r="Q50" s="391">
        <f>SUM(Q48:Q49)</f>
        <v>5</v>
      </c>
      <c r="S50" s="223"/>
    </row>
    <row r="51" spans="1:19" s="53" customFormat="1" ht="13.5" thickBot="1">
      <c r="A51" s="388"/>
      <c r="B51" s="362"/>
      <c r="C51" s="362"/>
      <c r="D51" s="362">
        <f>SUM(D50:G50)</f>
        <v>4</v>
      </c>
      <c r="E51" s="362"/>
      <c r="F51" s="362"/>
      <c r="G51" s="362"/>
      <c r="H51" s="365"/>
      <c r="I51" s="390"/>
      <c r="J51" s="365"/>
      <c r="K51" s="365">
        <f>SUM(K50:N50)</f>
        <v>4</v>
      </c>
      <c r="L51" s="365"/>
      <c r="M51" s="365"/>
      <c r="N51" s="365"/>
      <c r="O51" s="365"/>
      <c r="P51" s="362"/>
      <c r="Q51" s="392"/>
      <c r="S51" s="223"/>
    </row>
    <row r="52" spans="1:19" ht="5.25" customHeight="1" thickTop="1">
      <c r="A52" s="5"/>
      <c r="B52" s="5"/>
      <c r="C52" s="373"/>
      <c r="D52" s="373"/>
      <c r="E52" s="373"/>
      <c r="F52" s="373"/>
      <c r="G52" s="373"/>
      <c r="H52" s="373"/>
      <c r="I52" s="373"/>
      <c r="J52" s="374"/>
      <c r="K52" s="374"/>
      <c r="L52" s="374"/>
      <c r="M52" s="374"/>
      <c r="N52" s="374"/>
      <c r="O52" s="374"/>
      <c r="P52" s="374"/>
      <c r="Q52" s="17"/>
    </row>
    <row r="53" spans="1:19" s="1" customFormat="1">
      <c r="A53" s="3"/>
      <c r="B53" s="1" t="s">
        <v>413</v>
      </c>
      <c r="I53" s="103"/>
      <c r="J53" s="103"/>
      <c r="K53" s="103"/>
      <c r="L53" s="103"/>
      <c r="M53" s="103"/>
      <c r="N53" s="103"/>
      <c r="O53" s="103"/>
      <c r="P53" s="103"/>
      <c r="Q53"/>
    </row>
    <row r="54" spans="1:19" s="1" customFormat="1" ht="13.5" customHeight="1">
      <c r="A54" s="358" t="s">
        <v>250</v>
      </c>
      <c r="B54" s="358"/>
      <c r="C54"/>
      <c r="D54"/>
      <c r="E54"/>
      <c r="F54"/>
      <c r="G54"/>
      <c r="H54"/>
      <c r="I54" s="58" t="s">
        <v>160</v>
      </c>
      <c r="J54" s="359" t="s">
        <v>372</v>
      </c>
      <c r="K54" s="359"/>
      <c r="L54" s="359"/>
      <c r="M54" s="359"/>
      <c r="N54" s="359"/>
      <c r="O54"/>
      <c r="P54"/>
      <c r="Q54"/>
    </row>
    <row r="55" spans="1:19" s="1" customFormat="1" ht="12" customHeight="1">
      <c r="A55" s="371" t="s">
        <v>286</v>
      </c>
      <c r="B55" s="371"/>
      <c r="C55"/>
      <c r="D55"/>
      <c r="E55"/>
      <c r="F55"/>
      <c r="G55"/>
      <c r="H55"/>
      <c r="I55" s="58" t="s">
        <v>147</v>
      </c>
      <c r="J55" s="261"/>
      <c r="K55" s="261"/>
      <c r="L55" s="261"/>
      <c r="M55" s="261"/>
      <c r="N55" s="261"/>
      <c r="O55"/>
      <c r="P55"/>
      <c r="Q55"/>
      <c r="R55"/>
    </row>
    <row r="56" spans="1:19" s="1" customFormat="1" ht="13.15" customHeight="1">
      <c r="B56" s="262"/>
      <c r="C56" s="352"/>
      <c r="D56" s="352"/>
      <c r="E56" s="352"/>
      <c r="F56" s="352"/>
      <c r="G56" s="352"/>
      <c r="H56" s="352"/>
      <c r="I56" s="352"/>
      <c r="J56" s="352"/>
      <c r="K56" s="352"/>
      <c r="L56" s="352"/>
      <c r="M56" s="352"/>
      <c r="N56" s="352"/>
      <c r="O56" s="352"/>
      <c r="P56" s="352"/>
      <c r="Q56" s="352"/>
      <c r="R56"/>
    </row>
    <row r="57" spans="1:19">
      <c r="A57" s="58" t="s">
        <v>97</v>
      </c>
      <c r="B57" s="58"/>
      <c r="C57" s="62"/>
      <c r="D57" s="58"/>
      <c r="E57" s="58"/>
      <c r="F57" s="58"/>
      <c r="G57" s="1"/>
      <c r="H57" s="1"/>
      <c r="I57" s="200" t="s">
        <v>411</v>
      </c>
      <c r="J57" s="1"/>
      <c r="K57" s="1"/>
      <c r="L57"/>
      <c r="M57" s="28"/>
      <c r="N57" s="28"/>
      <c r="O57" s="28"/>
      <c r="P57" s="28"/>
      <c r="Q57" s="28"/>
    </row>
    <row r="58" spans="1:19">
      <c r="A58" s="58" t="s">
        <v>410</v>
      </c>
      <c r="B58" s="58"/>
      <c r="C58" s="62"/>
      <c r="D58" s="58"/>
      <c r="E58" s="58"/>
      <c r="F58" s="58"/>
      <c r="I58" s="58" t="s">
        <v>412</v>
      </c>
      <c r="J58" s="1"/>
      <c r="K58" s="1"/>
      <c r="L58"/>
      <c r="M58"/>
      <c r="N58"/>
      <c r="O58"/>
      <c r="P58"/>
    </row>
    <row r="59" spans="1:19" ht="12.75" customHeight="1"/>
    <row r="60" spans="1:19" ht="12.75" customHeight="1"/>
    <row r="61" spans="1:19">
      <c r="C61" s="353"/>
      <c r="D61" s="353"/>
      <c r="E61" s="353"/>
      <c r="F61" s="353"/>
      <c r="G61" s="353"/>
      <c r="H61" s="353"/>
      <c r="I61" s="353"/>
      <c r="J61" s="353"/>
      <c r="K61" s="353"/>
    </row>
    <row r="62" spans="1:19">
      <c r="C62" s="352"/>
      <c r="D62" s="352"/>
      <c r="E62" s="352"/>
      <c r="F62" s="352"/>
      <c r="G62" s="352"/>
      <c r="H62" s="352"/>
      <c r="I62" s="352"/>
      <c r="J62" s="352"/>
    </row>
  </sheetData>
  <mergeCells count="122">
    <mergeCell ref="C56:I56"/>
    <mergeCell ref="J56:Q56"/>
    <mergeCell ref="A55:B55"/>
    <mergeCell ref="O46:O47"/>
    <mergeCell ref="P46:P47"/>
    <mergeCell ref="Q46:Q47"/>
    <mergeCell ref="A50:C51"/>
    <mergeCell ref="H50:H51"/>
    <mergeCell ref="I50:I51"/>
    <mergeCell ref="J50:J51"/>
    <mergeCell ref="P50:P51"/>
    <mergeCell ref="Q50:Q51"/>
    <mergeCell ref="I46:I47"/>
    <mergeCell ref="J46:J47"/>
    <mergeCell ref="K46:K47"/>
    <mergeCell ref="L46:L47"/>
    <mergeCell ref="M46:M47"/>
    <mergeCell ref="N46:N47"/>
    <mergeCell ref="D51:G51"/>
    <mergeCell ref="A54:B54"/>
    <mergeCell ref="J54:N54"/>
    <mergeCell ref="C62:J62"/>
    <mergeCell ref="A38:C38"/>
    <mergeCell ref="L35:L36"/>
    <mergeCell ref="A37:C37"/>
    <mergeCell ref="F35:F36"/>
    <mergeCell ref="J35:J36"/>
    <mergeCell ref="A32:A34"/>
    <mergeCell ref="B32:B34"/>
    <mergeCell ref="K41:N41"/>
    <mergeCell ref="G35:G36"/>
    <mergeCell ref="I35:I36"/>
    <mergeCell ref="H35:H36"/>
    <mergeCell ref="A45:A47"/>
    <mergeCell ref="B45:B47"/>
    <mergeCell ref="C45:C47"/>
    <mergeCell ref="D45:J45"/>
    <mergeCell ref="K45:Q45"/>
    <mergeCell ref="D46:D47"/>
    <mergeCell ref="E46:E47"/>
    <mergeCell ref="F46:F47"/>
    <mergeCell ref="G46:G47"/>
    <mergeCell ref="H46:H47"/>
    <mergeCell ref="A43:Q43"/>
    <mergeCell ref="D41:G41"/>
    <mergeCell ref="C11:C13"/>
    <mergeCell ref="D11:J11"/>
    <mergeCell ref="F12:F13"/>
    <mergeCell ref="G12:G13"/>
    <mergeCell ref="E12:E13"/>
    <mergeCell ref="O12:O13"/>
    <mergeCell ref="M33:M34"/>
    <mergeCell ref="A11:A13"/>
    <mergeCell ref="C61:K61"/>
    <mergeCell ref="O40:O41"/>
    <mergeCell ref="D35:D36"/>
    <mergeCell ref="K35:K36"/>
    <mergeCell ref="K51:N51"/>
    <mergeCell ref="O50:O51"/>
    <mergeCell ref="A30:C30"/>
    <mergeCell ref="C32:C34"/>
    <mergeCell ref="D33:D34"/>
    <mergeCell ref="E33:E34"/>
    <mergeCell ref="H33:H34"/>
    <mergeCell ref="O37:O38"/>
    <mergeCell ref="N35:N36"/>
    <mergeCell ref="E35:E36"/>
    <mergeCell ref="H40:H41"/>
    <mergeCell ref="I40:I41"/>
    <mergeCell ref="P40:P41"/>
    <mergeCell ref="Q40:Q41"/>
    <mergeCell ref="P12:P13"/>
    <mergeCell ref="M12:M13"/>
    <mergeCell ref="N12:N13"/>
    <mergeCell ref="K12:K13"/>
    <mergeCell ref="D30:G30"/>
    <mergeCell ref="K30:N30"/>
    <mergeCell ref="I12:I13"/>
    <mergeCell ref="J12:J13"/>
    <mergeCell ref="L12:L13"/>
    <mergeCell ref="I29:I30"/>
    <mergeCell ref="D12:D13"/>
    <mergeCell ref="H12:H13"/>
    <mergeCell ref="K28:O28"/>
    <mergeCell ref="H29:H30"/>
    <mergeCell ref="M35:M36"/>
    <mergeCell ref="J29:J30"/>
    <mergeCell ref="L33:L34"/>
    <mergeCell ref="K32:Q32"/>
    <mergeCell ref="K33:K34"/>
    <mergeCell ref="Q37:Q38"/>
    <mergeCell ref="P37:P38"/>
    <mergeCell ref="J33:J34"/>
    <mergeCell ref="D32:J32"/>
    <mergeCell ref="I33:I34"/>
    <mergeCell ref="G33:G34"/>
    <mergeCell ref="F33:F34"/>
    <mergeCell ref="Q35:Q36"/>
    <mergeCell ref="A1:L1"/>
    <mergeCell ref="A2:L2"/>
    <mergeCell ref="A3:Q3"/>
    <mergeCell ref="A7:D7"/>
    <mergeCell ref="B11:B13"/>
    <mergeCell ref="C52:I52"/>
    <mergeCell ref="J52:P52"/>
    <mergeCell ref="K11:Q11"/>
    <mergeCell ref="A29:C29"/>
    <mergeCell ref="Q12:Q13"/>
    <mergeCell ref="H37:H38"/>
    <mergeCell ref="D38:G38"/>
    <mergeCell ref="K38:N38"/>
    <mergeCell ref="Q29:Q30"/>
    <mergeCell ref="N33:N34"/>
    <mergeCell ref="Q33:Q34"/>
    <mergeCell ref="P35:P36"/>
    <mergeCell ref="P29:P30"/>
    <mergeCell ref="O29:O30"/>
    <mergeCell ref="P33:P34"/>
    <mergeCell ref="O33:O34"/>
    <mergeCell ref="J40:J41"/>
    <mergeCell ref="I37:I38"/>
    <mergeCell ref="J37:J38"/>
  </mergeCells>
  <phoneticPr fontId="15" type="noConversion"/>
  <pageMargins left="0.75" right="0" top="0.25" bottom="0.25" header="0.17" footer="0.17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62"/>
  <sheetViews>
    <sheetView workbookViewId="0">
      <selection activeCell="A56" sqref="A56:Q60"/>
    </sheetView>
  </sheetViews>
  <sheetFormatPr defaultRowHeight="12.75"/>
  <cols>
    <col min="1" max="1" width="3.28515625" customWidth="1"/>
    <col min="2" max="2" width="32.42578125" customWidth="1"/>
    <col min="3" max="3" width="9.28515625" customWidth="1"/>
    <col min="4" max="4" width="4" customWidth="1"/>
    <col min="5" max="5" width="3.42578125" customWidth="1"/>
    <col min="6" max="6" width="3.7109375" customWidth="1"/>
    <col min="7" max="7" width="3.28515625" customWidth="1"/>
    <col min="8" max="8" width="3.5703125" customWidth="1"/>
    <col min="9" max="9" width="6.7109375" customWidth="1"/>
    <col min="10" max="10" width="4.7109375" customWidth="1"/>
    <col min="11" max="12" width="2.7109375" customWidth="1"/>
    <col min="13" max="14" width="3" customWidth="1"/>
    <col min="15" max="15" width="4.140625" customWidth="1"/>
    <col min="16" max="16" width="6.7109375" customWidth="1"/>
    <col min="17" max="17" width="4.85546875" customWidth="1"/>
  </cols>
  <sheetData>
    <row r="1" spans="1:17" s="22" customFormat="1" ht="15.75" customHeight="1">
      <c r="A1" s="314" t="s">
        <v>104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40"/>
      <c r="N1" s="40"/>
      <c r="O1" s="40"/>
      <c r="P1" s="40"/>
      <c r="Q1" s="40"/>
    </row>
    <row r="2" spans="1:17" s="22" customFormat="1">
      <c r="A2" s="314" t="s">
        <v>25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40"/>
      <c r="N2" s="40"/>
      <c r="O2" s="40"/>
      <c r="P2" s="40"/>
      <c r="Q2" s="40"/>
    </row>
    <row r="3" spans="1:17" s="22" customFormat="1" ht="13.5" customHeight="1">
      <c r="A3" s="315" t="s">
        <v>64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7" s="22" customFormat="1" ht="12" customHeight="1">
      <c r="A4" s="40" t="s">
        <v>65</v>
      </c>
      <c r="B4" s="69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7" s="53" customFormat="1">
      <c r="A5" s="33" t="s">
        <v>384</v>
      </c>
      <c r="B5" s="33"/>
      <c r="C5" s="33"/>
      <c r="D5" s="61"/>
      <c r="E5" s="61"/>
      <c r="F5" s="61"/>
      <c r="G5" s="61"/>
      <c r="H5" s="61"/>
      <c r="I5" s="61"/>
      <c r="J5" s="40"/>
      <c r="K5" s="40"/>
      <c r="L5" s="40"/>
      <c r="M5" s="40"/>
      <c r="N5" s="40"/>
      <c r="O5" s="40"/>
      <c r="P5" s="40"/>
      <c r="Q5" s="40"/>
    </row>
    <row r="6" spans="1:17" s="57" customFormat="1" ht="12.75" customHeight="1">
      <c r="A6" s="33" t="s">
        <v>349</v>
      </c>
      <c r="B6" s="33"/>
      <c r="C6" s="33"/>
      <c r="D6" s="61"/>
      <c r="E6" s="61"/>
      <c r="F6" s="61"/>
      <c r="G6" s="61"/>
      <c r="H6" s="61"/>
      <c r="I6" s="61"/>
      <c r="J6" s="40"/>
      <c r="K6" s="40"/>
      <c r="L6" s="40"/>
      <c r="M6" s="40"/>
      <c r="N6" s="40"/>
      <c r="O6" s="40"/>
      <c r="P6" s="40"/>
      <c r="Q6" s="40"/>
    </row>
    <row r="7" spans="1:17" s="53" customFormat="1">
      <c r="A7" s="316" t="s">
        <v>381</v>
      </c>
      <c r="B7" s="316"/>
      <c r="C7" s="316"/>
      <c r="D7" s="316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 s="53" customFormat="1">
      <c r="A8" s="40" t="s">
        <v>382</v>
      </c>
      <c r="B8" s="26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7" s="53" customFormat="1">
      <c r="A9" s="58" t="s">
        <v>401</v>
      </c>
      <c r="B9" s="69"/>
      <c r="C9"/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7" s="22" customFormat="1" ht="16.5" thickBot="1">
      <c r="A10" s="411" t="s">
        <v>19</v>
      </c>
      <c r="B10" s="412"/>
      <c r="C10" s="412"/>
      <c r="D10" s="412"/>
      <c r="E10" s="400"/>
      <c r="F10" s="400"/>
      <c r="G10" s="400"/>
      <c r="H10" s="400"/>
      <c r="I10" s="400"/>
      <c r="J10" s="400"/>
      <c r="K10" s="56"/>
      <c r="L10" s="56"/>
      <c r="M10" s="56"/>
      <c r="N10" s="56"/>
      <c r="O10" s="56"/>
      <c r="P10" s="56"/>
      <c r="Q10" s="56"/>
    </row>
    <row r="11" spans="1:17">
      <c r="A11" s="393" t="s">
        <v>9</v>
      </c>
      <c r="B11" s="395" t="s">
        <v>439</v>
      </c>
      <c r="C11" s="403" t="s">
        <v>417</v>
      </c>
      <c r="D11" s="401" t="s">
        <v>125</v>
      </c>
      <c r="E11" s="401"/>
      <c r="F11" s="401"/>
      <c r="G11" s="401"/>
      <c r="H11" s="401"/>
      <c r="I11" s="401"/>
      <c r="J11" s="401"/>
      <c r="K11" s="401" t="s">
        <v>126</v>
      </c>
      <c r="L11" s="401"/>
      <c r="M11" s="401"/>
      <c r="N11" s="401"/>
      <c r="O11" s="401"/>
      <c r="P11" s="401"/>
      <c r="Q11" s="402"/>
    </row>
    <row r="12" spans="1:17" ht="12.75" customHeight="1">
      <c r="A12" s="394"/>
      <c r="B12" s="396"/>
      <c r="C12" s="404"/>
      <c r="D12" s="410" t="s">
        <v>3</v>
      </c>
      <c r="E12" s="410" t="s">
        <v>4</v>
      </c>
      <c r="F12" s="410" t="s">
        <v>5</v>
      </c>
      <c r="G12" s="410" t="s">
        <v>6</v>
      </c>
      <c r="H12" s="410" t="s">
        <v>62</v>
      </c>
      <c r="I12" s="320" t="s">
        <v>404</v>
      </c>
      <c r="J12" s="414" t="s">
        <v>11</v>
      </c>
      <c r="K12" s="410" t="s">
        <v>3</v>
      </c>
      <c r="L12" s="410" t="s">
        <v>4</v>
      </c>
      <c r="M12" s="410" t="s">
        <v>5</v>
      </c>
      <c r="N12" s="410" t="s">
        <v>6</v>
      </c>
      <c r="O12" s="410" t="s">
        <v>62</v>
      </c>
      <c r="P12" s="320" t="s">
        <v>404</v>
      </c>
      <c r="Q12" s="405" t="s">
        <v>11</v>
      </c>
    </row>
    <row r="13" spans="1:17" ht="13.5" thickBot="1">
      <c r="A13" s="394"/>
      <c r="B13" s="396"/>
      <c r="C13" s="404"/>
      <c r="D13" s="410"/>
      <c r="E13" s="410"/>
      <c r="F13" s="410"/>
      <c r="G13" s="410"/>
      <c r="H13" s="410"/>
      <c r="I13" s="321"/>
      <c r="J13" s="414"/>
      <c r="K13" s="410"/>
      <c r="L13" s="410"/>
      <c r="M13" s="410"/>
      <c r="N13" s="410"/>
      <c r="O13" s="410"/>
      <c r="P13" s="321"/>
      <c r="Q13" s="405"/>
    </row>
    <row r="14" spans="1:17" ht="21" customHeight="1">
      <c r="A14" s="155">
        <v>1</v>
      </c>
      <c r="B14" s="198" t="s">
        <v>137</v>
      </c>
      <c r="C14" s="204" t="s">
        <v>177</v>
      </c>
      <c r="D14" s="204">
        <v>2</v>
      </c>
      <c r="E14" s="204">
        <v>1</v>
      </c>
      <c r="F14" s="204"/>
      <c r="G14" s="204"/>
      <c r="H14" s="204">
        <f>J14*25-14*SUM(D14:G14)-2</f>
        <v>56</v>
      </c>
      <c r="I14" s="204" t="s">
        <v>7</v>
      </c>
      <c r="J14" s="204">
        <v>4</v>
      </c>
      <c r="K14" s="204"/>
      <c r="L14" s="204"/>
      <c r="M14" s="204"/>
      <c r="N14" s="204"/>
      <c r="O14" s="204"/>
      <c r="P14" s="204"/>
      <c r="Q14" s="248"/>
    </row>
    <row r="15" spans="1:17" ht="21.6" customHeight="1">
      <c r="A15" s="244">
        <v>2</v>
      </c>
      <c r="B15" s="198" t="s">
        <v>256</v>
      </c>
      <c r="C15" s="204" t="s">
        <v>269</v>
      </c>
      <c r="D15" s="204">
        <v>2</v>
      </c>
      <c r="E15" s="204"/>
      <c r="F15" s="204">
        <v>2</v>
      </c>
      <c r="G15" s="204">
        <v>1</v>
      </c>
      <c r="H15" s="204">
        <f>J15*25-14*SUM(D15:G15)-2</f>
        <v>53</v>
      </c>
      <c r="I15" s="204" t="s">
        <v>7</v>
      </c>
      <c r="J15" s="204">
        <v>5</v>
      </c>
      <c r="K15" s="204"/>
      <c r="L15" s="204"/>
      <c r="M15" s="204"/>
      <c r="N15" s="204"/>
      <c r="O15" s="204"/>
      <c r="P15" s="204"/>
      <c r="Q15" s="156"/>
    </row>
    <row r="16" spans="1:17" s="53" customFormat="1">
      <c r="A16" s="155">
        <v>3</v>
      </c>
      <c r="B16" s="198" t="s">
        <v>273</v>
      </c>
      <c r="C16" s="204" t="s">
        <v>217</v>
      </c>
      <c r="D16" s="204">
        <v>2</v>
      </c>
      <c r="E16" s="204">
        <v>2</v>
      </c>
      <c r="F16" s="204"/>
      <c r="G16" s="204"/>
      <c r="H16" s="204">
        <f>J16*25-14*SUM(D16:G16)-2</f>
        <v>67</v>
      </c>
      <c r="I16" s="204" t="s">
        <v>7</v>
      </c>
      <c r="J16" s="204">
        <v>5</v>
      </c>
      <c r="K16" s="204"/>
      <c r="L16" s="204"/>
      <c r="M16" s="204"/>
      <c r="N16" s="204"/>
      <c r="O16" s="204"/>
      <c r="P16" s="204"/>
      <c r="Q16" s="156"/>
    </row>
    <row r="17" spans="1:20" ht="19.5">
      <c r="A17" s="244">
        <v>4</v>
      </c>
      <c r="B17" s="197" t="s">
        <v>203</v>
      </c>
      <c r="C17" s="204" t="s">
        <v>218</v>
      </c>
      <c r="D17" s="204">
        <v>2</v>
      </c>
      <c r="E17" s="204"/>
      <c r="F17" s="204">
        <v>1</v>
      </c>
      <c r="G17" s="204"/>
      <c r="H17" s="204">
        <f>J17*25-14*SUM(D17:G17)-2</f>
        <v>56</v>
      </c>
      <c r="I17" s="204" t="s">
        <v>3</v>
      </c>
      <c r="J17" s="204">
        <v>4</v>
      </c>
      <c r="K17" s="204"/>
      <c r="L17" s="204"/>
      <c r="M17" s="204"/>
      <c r="N17" s="204"/>
      <c r="O17" s="204"/>
      <c r="P17" s="204"/>
      <c r="Q17" s="156"/>
    </row>
    <row r="18" spans="1:20" s="75" customFormat="1">
      <c r="A18" s="155">
        <v>5</v>
      </c>
      <c r="B18" s="198" t="s">
        <v>127</v>
      </c>
      <c r="C18" s="243" t="s">
        <v>219</v>
      </c>
      <c r="D18" s="243">
        <v>2</v>
      </c>
      <c r="E18" s="243">
        <v>1</v>
      </c>
      <c r="F18" s="243"/>
      <c r="G18" s="243"/>
      <c r="H18" s="204">
        <f>J18*25-14*SUM(D18:G18)-2</f>
        <v>56</v>
      </c>
      <c r="I18" s="243" t="s">
        <v>3</v>
      </c>
      <c r="J18" s="243">
        <v>4</v>
      </c>
      <c r="K18" s="249"/>
      <c r="L18" s="249"/>
      <c r="M18" s="249"/>
      <c r="N18" s="249"/>
      <c r="O18" s="249"/>
      <c r="P18" s="249"/>
      <c r="Q18" s="250"/>
    </row>
    <row r="19" spans="1:20" ht="26.25" customHeight="1">
      <c r="A19" s="244">
        <v>6</v>
      </c>
      <c r="B19" s="198" t="s">
        <v>138</v>
      </c>
      <c r="C19" s="204" t="s">
        <v>220</v>
      </c>
      <c r="D19" s="204"/>
      <c r="E19" s="204"/>
      <c r="F19" s="204"/>
      <c r="G19" s="204"/>
      <c r="H19" s="204"/>
      <c r="I19" s="204"/>
      <c r="J19" s="204"/>
      <c r="K19" s="204">
        <v>2</v>
      </c>
      <c r="L19" s="204">
        <v>1</v>
      </c>
      <c r="M19" s="204"/>
      <c r="N19" s="204">
        <v>1</v>
      </c>
      <c r="O19" s="204">
        <f>25*Q19-14*SUM(K19:N19)-2</f>
        <v>42</v>
      </c>
      <c r="P19" s="204" t="s">
        <v>7</v>
      </c>
      <c r="Q19" s="156">
        <v>4</v>
      </c>
    </row>
    <row r="20" spans="1:20" ht="22.5" customHeight="1">
      <c r="A20" s="155">
        <v>7</v>
      </c>
      <c r="B20" s="198" t="s">
        <v>254</v>
      </c>
      <c r="C20" s="204" t="s">
        <v>267</v>
      </c>
      <c r="D20" s="204"/>
      <c r="E20" s="204"/>
      <c r="F20" s="204"/>
      <c r="G20" s="204"/>
      <c r="H20" s="204"/>
      <c r="I20" s="204"/>
      <c r="J20" s="204"/>
      <c r="K20" s="204">
        <v>2</v>
      </c>
      <c r="L20" s="204">
        <v>1</v>
      </c>
      <c r="M20" s="204">
        <v>2</v>
      </c>
      <c r="N20" s="204"/>
      <c r="O20" s="204">
        <f>25*Q20-14*SUM(K20:N20)-2</f>
        <v>53</v>
      </c>
      <c r="P20" s="204" t="s">
        <v>7</v>
      </c>
      <c r="Q20" s="156">
        <v>5</v>
      </c>
    </row>
    <row r="21" spans="1:20">
      <c r="A21" s="244">
        <v>8</v>
      </c>
      <c r="B21" s="198" t="s">
        <v>201</v>
      </c>
      <c r="C21" s="204" t="s">
        <v>95</v>
      </c>
      <c r="D21" s="251"/>
      <c r="E21" s="251"/>
      <c r="F21" s="251"/>
      <c r="G21" s="251"/>
      <c r="H21" s="251"/>
      <c r="I21" s="251"/>
      <c r="J21" s="251"/>
      <c r="K21" s="204">
        <v>2</v>
      </c>
      <c r="L21" s="204"/>
      <c r="M21" s="204">
        <v>2</v>
      </c>
      <c r="N21" s="204"/>
      <c r="O21" s="204">
        <f>25*Q21-14*SUM(K21:N21)-2</f>
        <v>42</v>
      </c>
      <c r="P21" s="204" t="s">
        <v>7</v>
      </c>
      <c r="Q21" s="156">
        <v>4</v>
      </c>
      <c r="T21" s="198"/>
    </row>
    <row r="22" spans="1:20" ht="20.25" customHeight="1">
      <c r="A22" s="155">
        <v>9</v>
      </c>
      <c r="B22" s="196" t="s">
        <v>202</v>
      </c>
      <c r="C22" s="204" t="s">
        <v>221</v>
      </c>
      <c r="D22" s="204"/>
      <c r="E22" s="204"/>
      <c r="F22" s="204"/>
      <c r="G22" s="204"/>
      <c r="H22" s="204"/>
      <c r="I22" s="204"/>
      <c r="J22" s="204"/>
      <c r="K22" s="204">
        <v>2</v>
      </c>
      <c r="L22" s="204"/>
      <c r="M22" s="204">
        <v>1</v>
      </c>
      <c r="N22" s="204"/>
      <c r="O22" s="204">
        <f>25*Q22-14*SUM(K22:N22)-2</f>
        <v>31</v>
      </c>
      <c r="P22" s="204" t="s">
        <v>3</v>
      </c>
      <c r="Q22" s="156">
        <v>3</v>
      </c>
    </row>
    <row r="23" spans="1:20" s="53" customFormat="1" ht="23.25" customHeight="1">
      <c r="A23" s="244">
        <v>10</v>
      </c>
      <c r="B23" s="198" t="s">
        <v>156</v>
      </c>
      <c r="C23" s="204" t="s">
        <v>222</v>
      </c>
      <c r="D23" s="204"/>
      <c r="E23" s="204"/>
      <c r="F23" s="204"/>
      <c r="G23" s="204"/>
      <c r="H23" s="204"/>
      <c r="I23" s="204"/>
      <c r="J23" s="204"/>
      <c r="K23" s="204">
        <v>2</v>
      </c>
      <c r="L23" s="204"/>
      <c r="M23" s="204">
        <v>1</v>
      </c>
      <c r="N23" s="204"/>
      <c r="O23" s="204">
        <f>25*Q23-14*SUM(K23:N23)-2</f>
        <v>31</v>
      </c>
      <c r="P23" s="204" t="s">
        <v>3</v>
      </c>
      <c r="Q23" s="156">
        <v>3</v>
      </c>
    </row>
    <row r="24" spans="1:20" s="25" customFormat="1" ht="15" customHeight="1">
      <c r="A24" s="155">
        <v>11</v>
      </c>
      <c r="B24" s="158" t="s">
        <v>63</v>
      </c>
      <c r="C24" s="204" t="s">
        <v>223</v>
      </c>
      <c r="D24" s="157"/>
      <c r="E24" s="157"/>
      <c r="F24" s="157"/>
      <c r="G24" s="157"/>
      <c r="H24" s="157"/>
      <c r="I24" s="157"/>
      <c r="J24" s="157"/>
      <c r="K24" s="417" t="s">
        <v>90</v>
      </c>
      <c r="L24" s="417"/>
      <c r="M24" s="417"/>
      <c r="N24" s="417"/>
      <c r="O24" s="417"/>
      <c r="P24" s="204" t="s">
        <v>3</v>
      </c>
      <c r="Q24" s="156">
        <v>4</v>
      </c>
    </row>
    <row r="25" spans="1:20">
      <c r="A25" s="409" t="s">
        <v>12</v>
      </c>
      <c r="B25" s="399"/>
      <c r="C25" s="399"/>
      <c r="D25" s="204">
        <f>SUM(D14:D24)</f>
        <v>10</v>
      </c>
      <c r="E25" s="204">
        <f>SUM(E14:E24)</f>
        <v>4</v>
      </c>
      <c r="F25" s="204">
        <f>SUM(F14:F24)</f>
        <v>3</v>
      </c>
      <c r="G25" s="204">
        <f>SUM(G14:G24)</f>
        <v>1</v>
      </c>
      <c r="H25" s="399">
        <f>SUM(H14:H24)</f>
        <v>288</v>
      </c>
      <c r="I25" s="415" t="s">
        <v>234</v>
      </c>
      <c r="J25" s="422">
        <f>SUM(J14:J24)</f>
        <v>22</v>
      </c>
      <c r="K25" s="204">
        <f>SUM(K14:K23)</f>
        <v>10</v>
      </c>
      <c r="L25" s="204">
        <f>SUM(L14:L23)</f>
        <v>2</v>
      </c>
      <c r="M25" s="204">
        <f>SUM(M14:M23)</f>
        <v>6</v>
      </c>
      <c r="N25" s="204">
        <f>SUM(N14:N23)</f>
        <v>1</v>
      </c>
      <c r="O25" s="399">
        <f>SUM(O19:O23)</f>
        <v>199</v>
      </c>
      <c r="P25" s="415" t="s">
        <v>175</v>
      </c>
      <c r="Q25" s="418">
        <f>SUM(Q14:Q24)</f>
        <v>23</v>
      </c>
    </row>
    <row r="26" spans="1:20" ht="13.5" thickBot="1">
      <c r="A26" s="408"/>
      <c r="B26" s="398"/>
      <c r="C26" s="398"/>
      <c r="D26" s="413">
        <f>SUM(D25:G25)</f>
        <v>18</v>
      </c>
      <c r="E26" s="413"/>
      <c r="F26" s="413"/>
      <c r="G26" s="413"/>
      <c r="H26" s="398"/>
      <c r="I26" s="416"/>
      <c r="J26" s="423"/>
      <c r="K26" s="398">
        <f>SUM(K25:N25)</f>
        <v>19</v>
      </c>
      <c r="L26" s="398"/>
      <c r="M26" s="398"/>
      <c r="N26" s="398"/>
      <c r="O26" s="398"/>
      <c r="P26" s="416"/>
      <c r="Q26" s="419"/>
    </row>
    <row r="27" spans="1:20" ht="7.5" customHeight="1" thickBot="1">
      <c r="A27" s="1"/>
      <c r="B27" s="1"/>
      <c r="C27" s="13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20">
      <c r="A28" s="336" t="s">
        <v>9</v>
      </c>
      <c r="B28" s="328" t="s">
        <v>15</v>
      </c>
      <c r="C28" s="406" t="s">
        <v>417</v>
      </c>
      <c r="D28" s="322" t="s">
        <v>125</v>
      </c>
      <c r="E28" s="322"/>
      <c r="F28" s="322"/>
      <c r="G28" s="322"/>
      <c r="H28" s="322"/>
      <c r="I28" s="322"/>
      <c r="J28" s="322"/>
      <c r="K28" s="322" t="s">
        <v>126</v>
      </c>
      <c r="L28" s="322"/>
      <c r="M28" s="322"/>
      <c r="N28" s="322"/>
      <c r="O28" s="322"/>
      <c r="P28" s="322"/>
      <c r="Q28" s="330"/>
    </row>
    <row r="29" spans="1:20" ht="25.5" customHeight="1">
      <c r="A29" s="337"/>
      <c r="B29" s="329"/>
      <c r="C29" s="407"/>
      <c r="D29" s="30" t="s">
        <v>3</v>
      </c>
      <c r="E29" s="30" t="s">
        <v>4</v>
      </c>
      <c r="F29" s="30" t="s">
        <v>5</v>
      </c>
      <c r="G29" s="30" t="s">
        <v>6</v>
      </c>
      <c r="H29" s="30" t="s">
        <v>62</v>
      </c>
      <c r="I29" s="31" t="s">
        <v>404</v>
      </c>
      <c r="J29" s="107" t="s">
        <v>11</v>
      </c>
      <c r="K29" s="30" t="s">
        <v>3</v>
      </c>
      <c r="L29" s="30" t="s">
        <v>4</v>
      </c>
      <c r="M29" s="30" t="s">
        <v>5</v>
      </c>
      <c r="N29" s="30" t="s">
        <v>6</v>
      </c>
      <c r="O29" s="30" t="s">
        <v>62</v>
      </c>
      <c r="P29" s="31" t="s">
        <v>404</v>
      </c>
      <c r="Q29" s="32" t="s">
        <v>11</v>
      </c>
    </row>
    <row r="30" spans="1:20" ht="20.25" customHeight="1">
      <c r="A30" s="29">
        <v>12</v>
      </c>
      <c r="B30" s="143" t="s">
        <v>204</v>
      </c>
      <c r="C30" s="14" t="s">
        <v>224</v>
      </c>
      <c r="D30" s="397">
        <v>2</v>
      </c>
      <c r="E30" s="397"/>
      <c r="F30" s="364">
        <v>2</v>
      </c>
      <c r="G30" s="397"/>
      <c r="H30" s="382">
        <f>J30*25-14*SUM(D30:G30)-2</f>
        <v>42</v>
      </c>
      <c r="I30" s="397" t="s">
        <v>7</v>
      </c>
      <c r="J30" s="397">
        <v>4</v>
      </c>
      <c r="K30" s="397"/>
      <c r="L30" s="397"/>
      <c r="M30" s="397"/>
      <c r="N30" s="397"/>
      <c r="O30" s="397"/>
      <c r="P30" s="397"/>
      <c r="Q30" s="420"/>
    </row>
    <row r="31" spans="1:20" ht="21" customHeight="1">
      <c r="A31" s="29">
        <v>13</v>
      </c>
      <c r="B31" s="144" t="s">
        <v>205</v>
      </c>
      <c r="C31" s="14" t="s">
        <v>130</v>
      </c>
      <c r="D31" s="397"/>
      <c r="E31" s="397"/>
      <c r="F31" s="364"/>
      <c r="G31" s="397"/>
      <c r="H31" s="382">
        <f>J31*25-14*SUM(D31:G31)-2</f>
        <v>-2</v>
      </c>
      <c r="I31" s="397"/>
      <c r="J31" s="397"/>
      <c r="K31" s="397"/>
      <c r="L31" s="397"/>
      <c r="M31" s="397"/>
      <c r="N31" s="397"/>
      <c r="O31" s="397"/>
      <c r="P31" s="397"/>
      <c r="Q31" s="420"/>
    </row>
    <row r="32" spans="1:20" ht="17.25" customHeight="1">
      <c r="A32" s="29">
        <v>14</v>
      </c>
      <c r="B32" s="144" t="s">
        <v>154</v>
      </c>
      <c r="C32" s="14" t="s">
        <v>149</v>
      </c>
      <c r="D32" s="397">
        <v>2</v>
      </c>
      <c r="E32" s="397"/>
      <c r="F32" s="364">
        <v>2</v>
      </c>
      <c r="G32" s="397"/>
      <c r="H32" s="397">
        <v>43</v>
      </c>
      <c r="I32" s="397" t="s">
        <v>7</v>
      </c>
      <c r="J32" s="397">
        <v>4</v>
      </c>
      <c r="K32" s="397"/>
      <c r="L32" s="397"/>
      <c r="M32" s="397"/>
      <c r="N32" s="397"/>
      <c r="O32" s="397"/>
      <c r="P32" s="397"/>
      <c r="Q32" s="420"/>
    </row>
    <row r="33" spans="1:17" ht="15" customHeight="1">
      <c r="A33" s="29">
        <v>15</v>
      </c>
      <c r="B33" s="239" t="s">
        <v>214</v>
      </c>
      <c r="C33" s="14" t="s">
        <v>225</v>
      </c>
      <c r="D33" s="397"/>
      <c r="E33" s="397"/>
      <c r="F33" s="364"/>
      <c r="G33" s="397"/>
      <c r="H33" s="397"/>
      <c r="I33" s="397"/>
      <c r="J33" s="397"/>
      <c r="K33" s="397"/>
      <c r="L33" s="397"/>
      <c r="M33" s="397"/>
      <c r="N33" s="397"/>
      <c r="O33" s="397"/>
      <c r="P33" s="397"/>
      <c r="Q33" s="420"/>
    </row>
    <row r="34" spans="1:17" ht="22.9" customHeight="1">
      <c r="A34" s="29">
        <v>16</v>
      </c>
      <c r="B34" s="239" t="s">
        <v>206</v>
      </c>
      <c r="C34" s="14" t="s">
        <v>131</v>
      </c>
      <c r="D34" s="397"/>
      <c r="E34" s="397"/>
      <c r="F34" s="397"/>
      <c r="G34" s="397"/>
      <c r="H34" s="397"/>
      <c r="I34" s="397"/>
      <c r="J34" s="397"/>
      <c r="K34" s="397">
        <v>2</v>
      </c>
      <c r="L34" s="397"/>
      <c r="M34" s="397">
        <v>2</v>
      </c>
      <c r="N34" s="397"/>
      <c r="O34" s="397">
        <v>42</v>
      </c>
      <c r="P34" s="397" t="s">
        <v>7</v>
      </c>
      <c r="Q34" s="420">
        <v>4</v>
      </c>
    </row>
    <row r="35" spans="1:17" ht="21.75" customHeight="1">
      <c r="A35" s="29">
        <v>17</v>
      </c>
      <c r="B35" s="239" t="s">
        <v>162</v>
      </c>
      <c r="C35" s="14" t="s">
        <v>134</v>
      </c>
      <c r="D35" s="397"/>
      <c r="E35" s="397"/>
      <c r="F35" s="397"/>
      <c r="G35" s="397"/>
      <c r="H35" s="397"/>
      <c r="I35" s="397"/>
      <c r="J35" s="397"/>
      <c r="K35" s="397"/>
      <c r="L35" s="397"/>
      <c r="M35" s="397"/>
      <c r="N35" s="397"/>
      <c r="O35" s="397"/>
      <c r="P35" s="397"/>
      <c r="Q35" s="420"/>
    </row>
    <row r="36" spans="1:17">
      <c r="A36" s="29">
        <v>18</v>
      </c>
      <c r="B36" s="113" t="s">
        <v>146</v>
      </c>
      <c r="C36" s="208" t="s">
        <v>150</v>
      </c>
      <c r="D36" s="397"/>
      <c r="E36" s="397"/>
      <c r="F36" s="397"/>
      <c r="G36" s="397"/>
      <c r="H36" s="397"/>
      <c r="I36" s="397"/>
      <c r="J36" s="397"/>
      <c r="K36" s="421">
        <v>2</v>
      </c>
      <c r="L36" s="421"/>
      <c r="M36" s="421">
        <v>1</v>
      </c>
      <c r="N36" s="421"/>
      <c r="O36" s="421">
        <f>25*Q36-14*SUM(K36:M37)-2</f>
        <v>31</v>
      </c>
      <c r="P36" s="421" t="s">
        <v>7</v>
      </c>
      <c r="Q36" s="428">
        <v>3</v>
      </c>
    </row>
    <row r="37" spans="1:17" ht="21" customHeight="1">
      <c r="A37" s="29">
        <v>19</v>
      </c>
      <c r="B37" s="111" t="s">
        <v>226</v>
      </c>
      <c r="C37" s="208" t="s">
        <v>233</v>
      </c>
      <c r="D37" s="397"/>
      <c r="E37" s="397"/>
      <c r="F37" s="397"/>
      <c r="G37" s="397"/>
      <c r="H37" s="397"/>
      <c r="I37" s="397"/>
      <c r="J37" s="397"/>
      <c r="K37" s="421"/>
      <c r="L37" s="421"/>
      <c r="M37" s="421"/>
      <c r="N37" s="421"/>
      <c r="O37" s="421"/>
      <c r="P37" s="421"/>
      <c r="Q37" s="428"/>
    </row>
    <row r="38" spans="1:17">
      <c r="A38" s="317" t="s">
        <v>18</v>
      </c>
      <c r="B38" s="318"/>
      <c r="C38" s="318"/>
      <c r="D38" s="14">
        <f>SUM(D30:D37)</f>
        <v>4</v>
      </c>
      <c r="E38" s="14"/>
      <c r="F38" s="14">
        <f>SUM(F30:F37)</f>
        <v>4</v>
      </c>
      <c r="G38" s="14"/>
      <c r="H38" s="318">
        <f>H30+H32</f>
        <v>85</v>
      </c>
      <c r="I38" s="324" t="s">
        <v>161</v>
      </c>
      <c r="J38" s="326">
        <f>SUM(J30:J37)</f>
        <v>8</v>
      </c>
      <c r="K38" s="14">
        <f>SUM(K30:K36)</f>
        <v>4</v>
      </c>
      <c r="L38" s="14"/>
      <c r="M38" s="14">
        <f>SUM(M30:M37)</f>
        <v>3</v>
      </c>
      <c r="N38" s="14"/>
      <c r="O38" s="318">
        <f>SUM(O30:O37)</f>
        <v>73</v>
      </c>
      <c r="P38" s="324" t="s">
        <v>161</v>
      </c>
      <c r="Q38" s="338">
        <f>SUM(Q30:Q37)</f>
        <v>7</v>
      </c>
    </row>
    <row r="39" spans="1:17" ht="13.5" thickBot="1">
      <c r="A39" s="350"/>
      <c r="B39" s="351"/>
      <c r="C39" s="351"/>
      <c r="D39" s="351">
        <f>SUM(D38:G38)</f>
        <v>8</v>
      </c>
      <c r="E39" s="351"/>
      <c r="F39" s="351"/>
      <c r="G39" s="351"/>
      <c r="H39" s="351"/>
      <c r="I39" s="325"/>
      <c r="J39" s="327"/>
      <c r="K39" s="351">
        <f>SUM(K38:N38)</f>
        <v>7</v>
      </c>
      <c r="L39" s="351"/>
      <c r="M39" s="351"/>
      <c r="N39" s="351"/>
      <c r="O39" s="351"/>
      <c r="P39" s="325"/>
      <c r="Q39" s="339"/>
    </row>
    <row r="40" spans="1:17" ht="6.75" customHeight="1" thickBot="1">
      <c r="A40" s="5"/>
      <c r="B40" s="5"/>
      <c r="C40" s="5"/>
      <c r="D40" s="5"/>
      <c r="E40" s="5"/>
      <c r="F40" s="5"/>
      <c r="G40" s="5"/>
      <c r="H40" s="5"/>
      <c r="I40" s="137"/>
      <c r="J40" s="131"/>
      <c r="K40" s="5"/>
      <c r="L40" s="5"/>
      <c r="M40" s="5"/>
      <c r="N40" s="5"/>
      <c r="O40" s="5"/>
      <c r="P40" s="137"/>
      <c r="Q40" s="131"/>
    </row>
    <row r="41" spans="1:17">
      <c r="B41" s="8" t="s">
        <v>416</v>
      </c>
      <c r="C41" s="1"/>
      <c r="D41" s="140">
        <f>D25+D38</f>
        <v>14</v>
      </c>
      <c r="E41" s="141">
        <f>E25+E38</f>
        <v>4</v>
      </c>
      <c r="F41" s="141">
        <f>F25+F38</f>
        <v>7</v>
      </c>
      <c r="G41" s="141">
        <f>G25+G38</f>
        <v>1</v>
      </c>
      <c r="H41" s="354">
        <f>H25+H38</f>
        <v>373</v>
      </c>
      <c r="I41" s="354" t="s">
        <v>163</v>
      </c>
      <c r="J41" s="343">
        <f t="shared" ref="J41:O41" si="0">J25+J38</f>
        <v>30</v>
      </c>
      <c r="K41" s="141">
        <f t="shared" si="0"/>
        <v>14</v>
      </c>
      <c r="L41" s="141">
        <f t="shared" si="0"/>
        <v>2</v>
      </c>
      <c r="M41" s="141">
        <f t="shared" si="0"/>
        <v>9</v>
      </c>
      <c r="N41" s="141">
        <f t="shared" si="0"/>
        <v>1</v>
      </c>
      <c r="O41" s="354">
        <f t="shared" si="0"/>
        <v>272</v>
      </c>
      <c r="P41" s="354" t="s">
        <v>122</v>
      </c>
      <c r="Q41" s="341">
        <f>Q25+Q38</f>
        <v>30</v>
      </c>
    </row>
    <row r="42" spans="1:17" ht="12" customHeight="1" thickBot="1">
      <c r="C42" s="1"/>
      <c r="D42" s="431">
        <f>SUM(D41:G41)</f>
        <v>26</v>
      </c>
      <c r="E42" s="432"/>
      <c r="F42" s="432"/>
      <c r="G42" s="432"/>
      <c r="H42" s="355"/>
      <c r="I42" s="355"/>
      <c r="J42" s="344"/>
      <c r="K42" s="432">
        <f>SUM(K41:N41)</f>
        <v>26</v>
      </c>
      <c r="L42" s="432"/>
      <c r="M42" s="432"/>
      <c r="N42" s="432"/>
      <c r="O42" s="355"/>
      <c r="P42" s="355"/>
      <c r="Q42" s="342"/>
    </row>
    <row r="43" spans="1:17" ht="6.75" customHeight="1" thickBot="1">
      <c r="A43" s="5"/>
      <c r="B43" s="5"/>
      <c r="C43" s="5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 s="92" customFormat="1" ht="12.75" customHeight="1" thickTop="1">
      <c r="A44" s="429" t="s">
        <v>9</v>
      </c>
      <c r="B44" s="334" t="s">
        <v>8</v>
      </c>
      <c r="C44" s="426" t="s">
        <v>257</v>
      </c>
      <c r="D44" s="383" t="s">
        <v>125</v>
      </c>
      <c r="E44" s="383"/>
      <c r="F44" s="383"/>
      <c r="G44" s="383"/>
      <c r="H44" s="383"/>
      <c r="I44" s="383"/>
      <c r="J44" s="383"/>
      <c r="K44" s="383" t="s">
        <v>126</v>
      </c>
      <c r="L44" s="383"/>
      <c r="M44" s="383"/>
      <c r="N44" s="383"/>
      <c r="O44" s="383"/>
      <c r="P44" s="383"/>
      <c r="Q44" s="386"/>
    </row>
    <row r="45" spans="1:17" s="92" customFormat="1" ht="12.75" customHeight="1">
      <c r="A45" s="430"/>
      <c r="B45" s="329"/>
      <c r="C45" s="319"/>
      <c r="D45" s="319" t="s">
        <v>3</v>
      </c>
      <c r="E45" s="319" t="s">
        <v>4</v>
      </c>
      <c r="F45" s="319" t="s">
        <v>5</v>
      </c>
      <c r="G45" s="319" t="s">
        <v>6</v>
      </c>
      <c r="H45" s="319" t="s">
        <v>62</v>
      </c>
      <c r="I45" s="346" t="s">
        <v>404</v>
      </c>
      <c r="J45" s="323" t="s">
        <v>11</v>
      </c>
      <c r="K45" s="319" t="s">
        <v>3</v>
      </c>
      <c r="L45" s="319" t="s">
        <v>4</v>
      </c>
      <c r="M45" s="319" t="s">
        <v>5</v>
      </c>
      <c r="N45" s="319" t="s">
        <v>6</v>
      </c>
      <c r="O45" s="319" t="s">
        <v>62</v>
      </c>
      <c r="P45" s="346" t="s">
        <v>404</v>
      </c>
      <c r="Q45" s="363" t="s">
        <v>11</v>
      </c>
    </row>
    <row r="46" spans="1:17" s="92" customFormat="1">
      <c r="A46" s="430"/>
      <c r="B46" s="329"/>
      <c r="C46" s="319"/>
      <c r="D46" s="319"/>
      <c r="E46" s="319"/>
      <c r="F46" s="319"/>
      <c r="G46" s="319"/>
      <c r="H46" s="319"/>
      <c r="I46" s="346"/>
      <c r="J46" s="323"/>
      <c r="K46" s="319"/>
      <c r="L46" s="319"/>
      <c r="M46" s="319"/>
      <c r="N46" s="319"/>
      <c r="O46" s="319"/>
      <c r="P46" s="346"/>
      <c r="Q46" s="363"/>
    </row>
    <row r="47" spans="1:17" s="92" customFormat="1" ht="15.75" customHeight="1">
      <c r="A47" s="227">
        <v>20</v>
      </c>
      <c r="B47" s="142" t="s">
        <v>179</v>
      </c>
      <c r="C47" s="228" t="s">
        <v>265</v>
      </c>
      <c r="D47" s="30">
        <v>1</v>
      </c>
      <c r="E47" s="30">
        <v>1</v>
      </c>
      <c r="F47" s="30"/>
      <c r="G47" s="30"/>
      <c r="H47" s="15">
        <f>25*J47-14*SUM(D47:G47)-3</f>
        <v>19</v>
      </c>
      <c r="I47" s="30" t="s">
        <v>3</v>
      </c>
      <c r="J47" s="30">
        <v>2</v>
      </c>
      <c r="K47" s="30"/>
      <c r="L47" s="30"/>
      <c r="M47" s="30"/>
      <c r="N47" s="30"/>
      <c r="O47" s="30"/>
      <c r="P47" s="31"/>
      <c r="Q47" s="218"/>
    </row>
    <row r="48" spans="1:17" s="92" customFormat="1" ht="24.6" customHeight="1">
      <c r="A48" s="227">
        <v>21</v>
      </c>
      <c r="B48" s="142" t="s">
        <v>180</v>
      </c>
      <c r="C48" s="228" t="s">
        <v>266</v>
      </c>
      <c r="D48" s="30"/>
      <c r="E48" s="30">
        <v>3</v>
      </c>
      <c r="F48" s="30"/>
      <c r="G48" s="30"/>
      <c r="H48" s="15">
        <f>25*J48-14*SUM(D48:G48)-3</f>
        <v>30</v>
      </c>
      <c r="I48" s="30" t="s">
        <v>3</v>
      </c>
      <c r="J48" s="30">
        <v>3</v>
      </c>
      <c r="K48" s="30"/>
      <c r="L48" s="30"/>
      <c r="M48" s="30"/>
      <c r="N48" s="30"/>
      <c r="O48" s="30"/>
      <c r="P48" s="31"/>
      <c r="Q48" s="218"/>
    </row>
    <row r="49" spans="1:35" s="92" customFormat="1" ht="12.75" customHeight="1">
      <c r="A49" s="227">
        <v>22</v>
      </c>
      <c r="B49" s="142" t="s">
        <v>181</v>
      </c>
      <c r="C49" s="228" t="s">
        <v>267</v>
      </c>
      <c r="D49" s="14"/>
      <c r="E49" s="14"/>
      <c r="F49" s="14"/>
      <c r="G49" s="14"/>
      <c r="H49" s="14"/>
      <c r="I49" s="15"/>
      <c r="J49" s="15"/>
      <c r="K49" s="15">
        <v>1</v>
      </c>
      <c r="L49" s="15">
        <v>1</v>
      </c>
      <c r="M49" s="15"/>
      <c r="N49" s="15"/>
      <c r="O49" s="15">
        <f>25*Q49-14*SUM(K49:N49)-3</f>
        <v>44</v>
      </c>
      <c r="P49" s="15" t="s">
        <v>3</v>
      </c>
      <c r="Q49" s="229">
        <v>3</v>
      </c>
    </row>
    <row r="50" spans="1:35" s="92" customFormat="1" ht="23.45" customHeight="1">
      <c r="A50" s="227">
        <v>23</v>
      </c>
      <c r="B50" s="142" t="s">
        <v>182</v>
      </c>
      <c r="C50" s="228" t="s">
        <v>268</v>
      </c>
      <c r="D50" s="30"/>
      <c r="E50" s="30"/>
      <c r="F50" s="30"/>
      <c r="G50" s="30"/>
      <c r="H50" s="30"/>
      <c r="I50" s="31"/>
      <c r="J50" s="107"/>
      <c r="K50" s="110"/>
      <c r="L50" s="110">
        <v>3</v>
      </c>
      <c r="M50" s="110"/>
      <c r="N50" s="110"/>
      <c r="O50" s="15">
        <f>25*Q50-14*SUM(K50:N50)-3</f>
        <v>5</v>
      </c>
      <c r="P50" s="15" t="s">
        <v>3</v>
      </c>
      <c r="Q50" s="230">
        <v>2</v>
      </c>
    </row>
    <row r="51" spans="1:35" s="92" customFormat="1" ht="11.45" customHeight="1">
      <c r="A51" s="227">
        <v>24</v>
      </c>
      <c r="B51" s="142" t="s">
        <v>183</v>
      </c>
      <c r="C51" s="228" t="s">
        <v>221</v>
      </c>
      <c r="D51" s="15"/>
      <c r="E51" s="15"/>
      <c r="F51" s="15"/>
      <c r="G51" s="15"/>
      <c r="H51" s="15"/>
      <c r="I51" s="15"/>
      <c r="J51" s="15"/>
      <c r="K51" s="110"/>
      <c r="L51" s="110"/>
      <c r="M51" s="110"/>
      <c r="N51" s="110"/>
      <c r="O51" s="15">
        <f>25*Q51-14*SUM(K51:N51)-2</f>
        <v>123</v>
      </c>
      <c r="P51" s="15" t="s">
        <v>7</v>
      </c>
      <c r="Q51" s="230">
        <v>5</v>
      </c>
    </row>
    <row r="52" spans="1:35" s="92" customFormat="1">
      <c r="A52" s="427" t="s">
        <v>13</v>
      </c>
      <c r="B52" s="318"/>
      <c r="C52" s="318"/>
      <c r="D52" s="14">
        <f>SUM(D47:D48)</f>
        <v>1</v>
      </c>
      <c r="E52" s="14">
        <f>SUM(E47:E48)</f>
        <v>4</v>
      </c>
      <c r="F52" s="14"/>
      <c r="G52" s="14"/>
      <c r="H52" s="318">
        <f>SUM(H47:H48)</f>
        <v>49</v>
      </c>
      <c r="I52" s="318" t="s">
        <v>21</v>
      </c>
      <c r="J52" s="318">
        <f>SUM(J47:J51)</f>
        <v>5</v>
      </c>
      <c r="K52" s="14">
        <f>SUM(K49:K51)</f>
        <v>1</v>
      </c>
      <c r="L52" s="14">
        <f>SUM(L49:L51)</f>
        <v>4</v>
      </c>
      <c r="M52" s="14"/>
      <c r="N52" s="14"/>
      <c r="O52" s="318">
        <f>SUM(O49:O51)</f>
        <v>172</v>
      </c>
      <c r="P52" s="318" t="s">
        <v>184</v>
      </c>
      <c r="Q52" s="433">
        <f>SUM(Q49:Q51)</f>
        <v>10</v>
      </c>
    </row>
    <row r="53" spans="1:35" s="92" customFormat="1" ht="13.5" thickBot="1">
      <c r="A53" s="424"/>
      <c r="B53" s="425"/>
      <c r="C53" s="425"/>
      <c r="D53" s="425">
        <f>SUM(D52:G52)</f>
        <v>5</v>
      </c>
      <c r="E53" s="425"/>
      <c r="F53" s="425"/>
      <c r="G53" s="425"/>
      <c r="H53" s="425"/>
      <c r="I53" s="425"/>
      <c r="J53" s="425"/>
      <c r="K53" s="425">
        <f>SUM(K52:N52)</f>
        <v>5</v>
      </c>
      <c r="L53" s="425"/>
      <c r="M53" s="425"/>
      <c r="N53" s="425"/>
      <c r="O53" s="425"/>
      <c r="P53" s="425"/>
      <c r="Q53" s="434"/>
    </row>
    <row r="54" spans="1:35" s="1" customFormat="1" ht="13.5" thickTop="1">
      <c r="A54" s="92"/>
      <c r="B54" s="1" t="s">
        <v>413</v>
      </c>
      <c r="Q54" s="92"/>
    </row>
    <row r="55" spans="1:35" s="1" customFormat="1">
      <c r="A55" s="92"/>
      <c r="Q55" s="92"/>
    </row>
    <row r="56" spans="1:35" ht="16.149999999999999" customHeight="1">
      <c r="A56" s="358" t="s">
        <v>250</v>
      </c>
      <c r="B56" s="358"/>
      <c r="I56" s="58" t="s">
        <v>160</v>
      </c>
      <c r="J56" s="359" t="s">
        <v>372</v>
      </c>
      <c r="K56" s="359"/>
      <c r="L56" s="359"/>
      <c r="M56" s="359"/>
      <c r="N56" s="359"/>
    </row>
    <row r="57" spans="1:35" ht="12" customHeight="1">
      <c r="A57" s="371" t="s">
        <v>286</v>
      </c>
      <c r="B57" s="371"/>
      <c r="I57" s="58" t="s">
        <v>147</v>
      </c>
      <c r="J57" s="261"/>
      <c r="K57" s="261"/>
      <c r="L57" s="261"/>
      <c r="M57" s="261"/>
      <c r="N57" s="261"/>
      <c r="S57" s="50"/>
      <c r="T57" s="50"/>
      <c r="U57" s="50"/>
      <c r="V57" s="50"/>
      <c r="W57" s="22"/>
      <c r="X57" s="22"/>
      <c r="Y57" s="22"/>
      <c r="Z57" s="22"/>
      <c r="AA57" s="22"/>
      <c r="AB57" s="51"/>
      <c r="AC57" s="34"/>
      <c r="AH57" s="34"/>
      <c r="AI57" s="34"/>
    </row>
    <row r="58" spans="1:35" s="1" customFormat="1" ht="13.5" customHeight="1">
      <c r="B58" s="262"/>
      <c r="C58" s="352"/>
      <c r="D58" s="352"/>
      <c r="E58" s="352"/>
      <c r="F58" s="352"/>
      <c r="G58" s="352"/>
      <c r="H58" s="352"/>
      <c r="I58" s="352"/>
      <c r="J58" s="352"/>
      <c r="K58" s="352"/>
      <c r="L58" s="352"/>
      <c r="M58" s="352"/>
      <c r="N58" s="352"/>
      <c r="O58" s="352"/>
      <c r="P58" s="352"/>
      <c r="Q58" s="352"/>
    </row>
    <row r="59" spans="1:35" s="1" customFormat="1" ht="16.149999999999999" customHeight="1">
      <c r="A59" s="58" t="s">
        <v>97</v>
      </c>
      <c r="B59" s="58"/>
      <c r="C59" s="62"/>
      <c r="D59" s="58"/>
      <c r="E59" s="58"/>
      <c r="F59" s="58"/>
      <c r="I59" s="200" t="s">
        <v>411</v>
      </c>
      <c r="L59"/>
      <c r="M59" s="28"/>
      <c r="N59" s="28"/>
      <c r="O59" s="28"/>
      <c r="P59" s="28"/>
      <c r="Q59" s="28"/>
    </row>
    <row r="60" spans="1:35">
      <c r="A60" s="58" t="s">
        <v>410</v>
      </c>
      <c r="B60" s="58"/>
      <c r="C60" s="62"/>
      <c r="D60" s="58"/>
      <c r="E60" s="58"/>
      <c r="F60" s="58"/>
      <c r="I60" s="58" t="s">
        <v>412</v>
      </c>
      <c r="J60" s="1"/>
      <c r="K60" s="1"/>
    </row>
    <row r="61" spans="1:35">
      <c r="C61" s="353"/>
      <c r="D61" s="353"/>
      <c r="E61" s="353"/>
      <c r="F61" s="353"/>
      <c r="G61" s="353"/>
      <c r="H61" s="353"/>
      <c r="I61" s="353"/>
      <c r="J61" s="353"/>
      <c r="K61" s="353"/>
    </row>
    <row r="62" spans="1:35" ht="12" customHeight="1">
      <c r="C62" s="352"/>
      <c r="D62" s="352"/>
      <c r="E62" s="352"/>
      <c r="F62" s="352"/>
      <c r="G62" s="352"/>
      <c r="H62" s="352"/>
      <c r="I62" s="352"/>
      <c r="J62" s="352"/>
    </row>
  </sheetData>
  <mergeCells count="151">
    <mergeCell ref="Q41:Q42"/>
    <mergeCell ref="Q38:Q39"/>
    <mergeCell ref="I38:I39"/>
    <mergeCell ref="O38:O39"/>
    <mergeCell ref="P41:P42"/>
    <mergeCell ref="O41:O42"/>
    <mergeCell ref="K39:N39"/>
    <mergeCell ref="K42:N42"/>
    <mergeCell ref="J41:J42"/>
    <mergeCell ref="J38:J39"/>
    <mergeCell ref="C61:K61"/>
    <mergeCell ref="D45:D46"/>
    <mergeCell ref="Q52:Q53"/>
    <mergeCell ref="P45:P46"/>
    <mergeCell ref="Q45:Q46"/>
    <mergeCell ref="P52:P53"/>
    <mergeCell ref="J52:J53"/>
    <mergeCell ref="O52:O53"/>
    <mergeCell ref="K44:Q44"/>
    <mergeCell ref="I52:I53"/>
    <mergeCell ref="E45:E46"/>
    <mergeCell ref="F45:F46"/>
    <mergeCell ref="G45:G46"/>
    <mergeCell ref="H45:H46"/>
    <mergeCell ref="I45:I46"/>
    <mergeCell ref="D44:J44"/>
    <mergeCell ref="A38:C38"/>
    <mergeCell ref="A39:C39"/>
    <mergeCell ref="D42:G42"/>
    <mergeCell ref="H41:H42"/>
    <mergeCell ref="I41:I42"/>
    <mergeCell ref="D39:G39"/>
    <mergeCell ref="D36:D37"/>
    <mergeCell ref="E36:E37"/>
    <mergeCell ref="F36:F37"/>
    <mergeCell ref="G36:G37"/>
    <mergeCell ref="D34:D35"/>
    <mergeCell ref="C62:J62"/>
    <mergeCell ref="C58:I58"/>
    <mergeCell ref="J58:Q58"/>
    <mergeCell ref="A53:C53"/>
    <mergeCell ref="J45:J46"/>
    <mergeCell ref="K45:K46"/>
    <mergeCell ref="L45:L46"/>
    <mergeCell ref="M45:M46"/>
    <mergeCell ref="N45:N46"/>
    <mergeCell ref="O45:O46"/>
    <mergeCell ref="B44:B46"/>
    <mergeCell ref="C44:C46"/>
    <mergeCell ref="D53:G53"/>
    <mergeCell ref="K53:N53"/>
    <mergeCell ref="A52:C52"/>
    <mergeCell ref="H52:H53"/>
    <mergeCell ref="Q36:Q37"/>
    <mergeCell ref="J36:J37"/>
    <mergeCell ref="M34:M35"/>
    <mergeCell ref="J34:J35"/>
    <mergeCell ref="A44:A46"/>
    <mergeCell ref="H38:H39"/>
    <mergeCell ref="G12:G13"/>
    <mergeCell ref="E12:E13"/>
    <mergeCell ref="I25:I26"/>
    <mergeCell ref="J25:J26"/>
    <mergeCell ref="I32:I33"/>
    <mergeCell ref="G32:G33"/>
    <mergeCell ref="G30:G31"/>
    <mergeCell ref="I34:I35"/>
    <mergeCell ref="H32:H33"/>
    <mergeCell ref="I30:I31"/>
    <mergeCell ref="H25:H26"/>
    <mergeCell ref="G34:G35"/>
    <mergeCell ref="F32:F33"/>
    <mergeCell ref="E34:E35"/>
    <mergeCell ref="F34:F35"/>
    <mergeCell ref="E32:E33"/>
    <mergeCell ref="K36:K37"/>
    <mergeCell ref="L36:L37"/>
    <mergeCell ref="N36:N37"/>
    <mergeCell ref="P38:P39"/>
    <mergeCell ref="O36:O37"/>
    <mergeCell ref="P36:P37"/>
    <mergeCell ref="N34:N35"/>
    <mergeCell ref="H36:H37"/>
    <mergeCell ref="I36:I37"/>
    <mergeCell ref="H34:H35"/>
    <mergeCell ref="M36:M37"/>
    <mergeCell ref="O34:O35"/>
    <mergeCell ref="M30:M31"/>
    <mergeCell ref="L34:L35"/>
    <mergeCell ref="P25:P26"/>
    <mergeCell ref="K24:O24"/>
    <mergeCell ref="O30:O31"/>
    <mergeCell ref="Q25:Q26"/>
    <mergeCell ref="K32:K33"/>
    <mergeCell ref="Q30:Q31"/>
    <mergeCell ref="P34:P35"/>
    <mergeCell ref="L32:L33"/>
    <mergeCell ref="Q32:Q33"/>
    <mergeCell ref="M32:M33"/>
    <mergeCell ref="O32:O33"/>
    <mergeCell ref="P32:P33"/>
    <mergeCell ref="K34:K35"/>
    <mergeCell ref="Q34:Q35"/>
    <mergeCell ref="L12:L13"/>
    <mergeCell ref="K12:K13"/>
    <mergeCell ref="D12:D13"/>
    <mergeCell ref="K28:Q28"/>
    <mergeCell ref="A1:L1"/>
    <mergeCell ref="A2:L2"/>
    <mergeCell ref="A3:Q3"/>
    <mergeCell ref="J30:J31"/>
    <mergeCell ref="N32:N33"/>
    <mergeCell ref="A10:D10"/>
    <mergeCell ref="D26:G26"/>
    <mergeCell ref="D30:D31"/>
    <mergeCell ref="F12:F13"/>
    <mergeCell ref="H12:H13"/>
    <mergeCell ref="J12:J13"/>
    <mergeCell ref="D28:J28"/>
    <mergeCell ref="H30:H31"/>
    <mergeCell ref="E30:E31"/>
    <mergeCell ref="I12:I13"/>
    <mergeCell ref="K30:K31"/>
    <mergeCell ref="N12:N13"/>
    <mergeCell ref="P12:P13"/>
    <mergeCell ref="D32:D33"/>
    <mergeCell ref="F30:F31"/>
    <mergeCell ref="A56:B56"/>
    <mergeCell ref="J56:N56"/>
    <mergeCell ref="A57:B57"/>
    <mergeCell ref="A7:D7"/>
    <mergeCell ref="A11:A13"/>
    <mergeCell ref="B11:B13"/>
    <mergeCell ref="N30:N31"/>
    <mergeCell ref="L30:L31"/>
    <mergeCell ref="P30:P31"/>
    <mergeCell ref="J32:J33"/>
    <mergeCell ref="K26:N26"/>
    <mergeCell ref="O25:O26"/>
    <mergeCell ref="E10:J10"/>
    <mergeCell ref="K11:Q11"/>
    <mergeCell ref="C11:C13"/>
    <mergeCell ref="D11:J11"/>
    <mergeCell ref="Q12:Q13"/>
    <mergeCell ref="A28:A29"/>
    <mergeCell ref="B28:B29"/>
    <mergeCell ref="C28:C29"/>
    <mergeCell ref="A26:C26"/>
    <mergeCell ref="A25:C25"/>
    <mergeCell ref="O12:O13"/>
    <mergeCell ref="M12:M13"/>
  </mergeCells>
  <phoneticPr fontId="15" type="noConversion"/>
  <pageMargins left="0.75" right="0" top="0.17" bottom="0.25" header="0.5" footer="0.34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63"/>
  <sheetViews>
    <sheetView zoomScale="90" zoomScaleNormal="90" workbookViewId="0">
      <selection activeCell="B71" sqref="B71"/>
    </sheetView>
  </sheetViews>
  <sheetFormatPr defaultRowHeight="12.75"/>
  <cols>
    <col min="1" max="1" width="3.28515625" customWidth="1"/>
    <col min="2" max="2" width="33.5703125" customWidth="1"/>
    <col min="3" max="3" width="11.85546875" customWidth="1"/>
    <col min="4" max="5" width="4.140625" customWidth="1"/>
    <col min="6" max="6" width="2.5703125" customWidth="1"/>
    <col min="7" max="7" width="1.85546875" customWidth="1"/>
    <col min="8" max="8" width="3.7109375" customWidth="1"/>
    <col min="9" max="9" width="7.42578125" customWidth="1"/>
    <col min="10" max="10" width="4.7109375" customWidth="1"/>
    <col min="11" max="11" width="3.28515625" customWidth="1"/>
    <col min="12" max="13" width="2.5703125" customWidth="1"/>
    <col min="14" max="14" width="3" style="92" customWidth="1"/>
    <col min="15" max="15" width="3.7109375" customWidth="1"/>
    <col min="16" max="16" width="7.140625" customWidth="1"/>
    <col min="17" max="17" width="6.140625" customWidth="1"/>
  </cols>
  <sheetData>
    <row r="1" spans="1:18" ht="15.75" customHeight="1">
      <c r="A1" s="314" t="s">
        <v>104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40"/>
      <c r="N1" s="40"/>
      <c r="O1" s="40"/>
      <c r="P1" s="40"/>
      <c r="Q1" s="40"/>
      <c r="R1" s="4"/>
    </row>
    <row r="2" spans="1:18">
      <c r="A2" s="314" t="s">
        <v>25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40"/>
      <c r="N2" s="40"/>
      <c r="O2" s="40"/>
      <c r="P2" s="40"/>
      <c r="Q2" s="40"/>
      <c r="R2" s="2"/>
    </row>
    <row r="3" spans="1:18" ht="13.5" customHeight="1">
      <c r="A3" s="315" t="s">
        <v>64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8" ht="14.25" customHeight="1">
      <c r="A4" s="40" t="s">
        <v>65</v>
      </c>
      <c r="B4" s="69"/>
      <c r="N4"/>
    </row>
    <row r="5" spans="1:18">
      <c r="A5" s="33" t="s">
        <v>384</v>
      </c>
      <c r="B5" s="33"/>
      <c r="C5" s="33"/>
      <c r="D5" s="61"/>
      <c r="E5" s="61"/>
      <c r="F5" s="61"/>
      <c r="G5" s="61"/>
      <c r="H5" s="61"/>
      <c r="I5" s="61"/>
      <c r="J5" s="40"/>
      <c r="K5" s="40"/>
      <c r="L5" s="40"/>
      <c r="M5" s="40"/>
      <c r="N5" s="40"/>
      <c r="O5" s="40"/>
      <c r="P5" s="40"/>
      <c r="Q5" s="40"/>
    </row>
    <row r="6" spans="1:18" s="27" customFormat="1" ht="13.9" customHeight="1">
      <c r="A6" s="33" t="s">
        <v>349</v>
      </c>
      <c r="B6" s="33"/>
      <c r="C6" s="33"/>
      <c r="D6" s="61"/>
      <c r="E6" s="61"/>
      <c r="F6" s="61"/>
      <c r="G6" s="61"/>
      <c r="H6" s="61"/>
      <c r="I6" s="61"/>
      <c r="J6" s="40"/>
      <c r="K6" s="40"/>
      <c r="L6" s="40"/>
      <c r="M6" s="40"/>
      <c r="N6" s="40"/>
      <c r="O6" s="40"/>
      <c r="P6" s="40"/>
      <c r="Q6" s="40"/>
      <c r="R6" s="46"/>
    </row>
    <row r="7" spans="1:18">
      <c r="A7" s="316" t="s">
        <v>381</v>
      </c>
      <c r="B7" s="316"/>
      <c r="C7" s="316"/>
      <c r="D7" s="316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8">
      <c r="A8" s="40" t="s">
        <v>382</v>
      </c>
      <c r="B8" s="26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>
      <c r="A9" s="58" t="s">
        <v>401</v>
      </c>
      <c r="B9" s="69"/>
      <c r="N9"/>
    </row>
    <row r="10" spans="1:18" ht="16.5" thickBot="1">
      <c r="A10" s="465" t="s">
        <v>23</v>
      </c>
      <c r="B10" s="466"/>
      <c r="C10" s="466"/>
      <c r="D10" s="466"/>
      <c r="E10" s="464"/>
      <c r="F10" s="464"/>
      <c r="G10" s="464"/>
      <c r="H10" s="464"/>
      <c r="I10" s="464"/>
      <c r="J10" s="55"/>
      <c r="K10" s="55"/>
      <c r="L10" s="55"/>
      <c r="M10" s="55"/>
      <c r="N10" s="55"/>
      <c r="O10" s="55"/>
      <c r="P10" s="55"/>
      <c r="Q10" s="55"/>
    </row>
    <row r="11" spans="1:18">
      <c r="A11" s="336" t="s">
        <v>9</v>
      </c>
      <c r="B11" s="322" t="s">
        <v>439</v>
      </c>
      <c r="C11" s="331" t="s">
        <v>36</v>
      </c>
      <c r="D11" s="322" t="s">
        <v>132</v>
      </c>
      <c r="E11" s="322"/>
      <c r="F11" s="322"/>
      <c r="G11" s="322"/>
      <c r="H11" s="322"/>
      <c r="I11" s="322"/>
      <c r="J11" s="322"/>
      <c r="K11" s="322" t="s">
        <v>133</v>
      </c>
      <c r="L11" s="322"/>
      <c r="M11" s="322"/>
      <c r="N11" s="322"/>
      <c r="O11" s="322"/>
      <c r="P11" s="322"/>
      <c r="Q11" s="330"/>
    </row>
    <row r="12" spans="1:18" ht="12.75" customHeight="1">
      <c r="A12" s="337"/>
      <c r="B12" s="372"/>
      <c r="C12" s="319"/>
      <c r="D12" s="319" t="s">
        <v>3</v>
      </c>
      <c r="E12" s="319" t="s">
        <v>4</v>
      </c>
      <c r="F12" s="319" t="s">
        <v>5</v>
      </c>
      <c r="G12" s="319" t="s">
        <v>6</v>
      </c>
      <c r="H12" s="319" t="s">
        <v>62</v>
      </c>
      <c r="I12" s="435" t="s">
        <v>404</v>
      </c>
      <c r="J12" s="323" t="s">
        <v>11</v>
      </c>
      <c r="K12" s="319" t="s">
        <v>3</v>
      </c>
      <c r="L12" s="319" t="s">
        <v>4</v>
      </c>
      <c r="M12" s="319" t="s">
        <v>5</v>
      </c>
      <c r="N12" s="319" t="s">
        <v>6</v>
      </c>
      <c r="O12" s="319" t="s">
        <v>62</v>
      </c>
      <c r="P12" s="435" t="s">
        <v>404</v>
      </c>
      <c r="Q12" s="335" t="s">
        <v>11</v>
      </c>
    </row>
    <row r="13" spans="1:18" ht="21" customHeight="1" thickBot="1">
      <c r="A13" s="337"/>
      <c r="B13" s="372"/>
      <c r="C13" s="319"/>
      <c r="D13" s="319"/>
      <c r="E13" s="319"/>
      <c r="F13" s="319"/>
      <c r="G13" s="319"/>
      <c r="H13" s="319"/>
      <c r="I13" s="436"/>
      <c r="J13" s="323"/>
      <c r="K13" s="319"/>
      <c r="L13" s="319"/>
      <c r="M13" s="319"/>
      <c r="N13" s="319"/>
      <c r="O13" s="319"/>
      <c r="P13" s="436"/>
      <c r="Q13" s="335"/>
    </row>
    <row r="14" spans="1:18" ht="22.5">
      <c r="A14" s="89">
        <v>1</v>
      </c>
      <c r="B14" s="81" t="s">
        <v>24</v>
      </c>
      <c r="C14" s="15" t="s">
        <v>37</v>
      </c>
      <c r="D14" s="65">
        <v>3</v>
      </c>
      <c r="E14" s="65"/>
      <c r="F14" s="65">
        <v>2</v>
      </c>
      <c r="G14" s="65"/>
      <c r="H14" s="15">
        <f t="shared" ref="H14:H19" si="0">J14*25-14*SUM(D14:G14)-2</f>
        <v>53</v>
      </c>
      <c r="I14" s="65" t="s">
        <v>7</v>
      </c>
      <c r="J14" s="65">
        <v>5</v>
      </c>
      <c r="K14" s="65"/>
      <c r="L14" s="65"/>
      <c r="M14" s="65"/>
      <c r="N14" s="65"/>
      <c r="O14" s="65"/>
      <c r="P14" s="65"/>
      <c r="Q14" s="38"/>
    </row>
    <row r="15" spans="1:18" s="53" customFormat="1">
      <c r="A15" s="89">
        <v>2</v>
      </c>
      <c r="B15" s="87" t="s">
        <v>207</v>
      </c>
      <c r="C15" s="15" t="s">
        <v>91</v>
      </c>
      <c r="D15" s="205">
        <v>2</v>
      </c>
      <c r="E15" s="252">
        <v>2</v>
      </c>
      <c r="F15" s="205"/>
      <c r="G15" s="205"/>
      <c r="H15" s="15">
        <f t="shared" si="0"/>
        <v>67</v>
      </c>
      <c r="I15" s="90" t="s">
        <v>7</v>
      </c>
      <c r="J15" s="253">
        <v>5</v>
      </c>
      <c r="K15" s="14"/>
      <c r="L15" s="14"/>
      <c r="M15" s="14"/>
      <c r="N15" s="14"/>
      <c r="O15" s="14"/>
      <c r="P15" s="14"/>
      <c r="Q15" s="24"/>
    </row>
    <row r="16" spans="1:18" ht="22.5">
      <c r="A16" s="89">
        <v>3</v>
      </c>
      <c r="B16" s="254" t="s">
        <v>255</v>
      </c>
      <c r="C16" s="14" t="s">
        <v>270</v>
      </c>
      <c r="D16" s="93">
        <v>2</v>
      </c>
      <c r="E16" s="93"/>
      <c r="F16" s="93">
        <v>2</v>
      </c>
      <c r="G16" s="93"/>
      <c r="H16" s="14">
        <f>J16*25-14*SUM(D16:G16)-2</f>
        <v>67</v>
      </c>
      <c r="I16" s="39" t="s">
        <v>7</v>
      </c>
      <c r="J16" s="39">
        <v>5</v>
      </c>
      <c r="K16" s="39"/>
      <c r="L16" s="39"/>
      <c r="M16" s="39"/>
      <c r="N16" s="39"/>
      <c r="O16" s="39"/>
      <c r="P16" s="39"/>
      <c r="Q16" s="114"/>
      <c r="R16" s="53"/>
    </row>
    <row r="17" spans="1:17" s="53" customFormat="1">
      <c r="A17" s="89">
        <v>4</v>
      </c>
      <c r="B17" s="87" t="s">
        <v>209</v>
      </c>
      <c r="C17" s="15" t="s">
        <v>210</v>
      </c>
      <c r="D17" s="39">
        <v>2</v>
      </c>
      <c r="E17" s="39"/>
      <c r="F17" s="39">
        <v>2</v>
      </c>
      <c r="G17" s="39"/>
      <c r="H17" s="15">
        <f t="shared" si="0"/>
        <v>67</v>
      </c>
      <c r="I17" s="14" t="s">
        <v>7</v>
      </c>
      <c r="J17" s="88">
        <v>5</v>
      </c>
      <c r="K17" s="77"/>
      <c r="L17" s="77"/>
      <c r="M17" s="77"/>
      <c r="N17" s="77"/>
      <c r="O17" s="77"/>
      <c r="P17" s="77"/>
      <c r="Q17" s="91"/>
    </row>
    <row r="18" spans="1:17" ht="15.75" customHeight="1">
      <c r="A18" s="89">
        <v>5</v>
      </c>
      <c r="B18" s="195" t="s">
        <v>211</v>
      </c>
      <c r="C18" s="15" t="s">
        <v>228</v>
      </c>
      <c r="D18" s="93">
        <v>2</v>
      </c>
      <c r="E18" s="183">
        <v>2</v>
      </c>
      <c r="F18" s="93"/>
      <c r="G18" s="93"/>
      <c r="H18" s="15">
        <f t="shared" si="0"/>
        <v>42</v>
      </c>
      <c r="I18" s="39" t="s">
        <v>3</v>
      </c>
      <c r="J18" s="39">
        <v>4</v>
      </c>
      <c r="K18" s="39"/>
      <c r="L18" s="39"/>
      <c r="M18" s="39"/>
      <c r="N18" s="39"/>
      <c r="O18" s="39"/>
      <c r="P18" s="39"/>
      <c r="Q18" s="114"/>
    </row>
    <row r="19" spans="1:17">
      <c r="A19" s="89">
        <v>6</v>
      </c>
      <c r="B19" s="80" t="s">
        <v>166</v>
      </c>
      <c r="C19" s="15" t="s">
        <v>152</v>
      </c>
      <c r="D19" s="94">
        <v>2</v>
      </c>
      <c r="E19" s="95">
        <v>2</v>
      </c>
      <c r="F19" s="95"/>
      <c r="G19" s="95"/>
      <c r="H19" s="15">
        <f t="shared" si="0"/>
        <v>42</v>
      </c>
      <c r="I19" s="193" t="s">
        <v>3</v>
      </c>
      <c r="J19" s="193">
        <v>4</v>
      </c>
      <c r="K19" s="39"/>
      <c r="L19" s="39"/>
      <c r="M19" s="39"/>
      <c r="N19" s="39"/>
      <c r="O19" s="39"/>
      <c r="P19" s="39"/>
      <c r="Q19" s="114"/>
    </row>
    <row r="20" spans="1:17" s="53" customFormat="1" ht="22.5">
      <c r="A20" s="89">
        <v>7</v>
      </c>
      <c r="B20" s="76" t="s">
        <v>235</v>
      </c>
      <c r="C20" s="15" t="s">
        <v>229</v>
      </c>
      <c r="D20" s="14"/>
      <c r="E20" s="14"/>
      <c r="F20" s="14"/>
      <c r="G20" s="14"/>
      <c r="H20" s="14"/>
      <c r="I20" s="14"/>
      <c r="J20" s="14"/>
      <c r="K20" s="14">
        <v>2</v>
      </c>
      <c r="L20" s="14">
        <v>2</v>
      </c>
      <c r="M20" s="14"/>
      <c r="N20" s="14"/>
      <c r="O20" s="15">
        <f t="shared" ref="O20:O25" si="1">25*Q20-14*SUM(K20:N20)-2</f>
        <v>42</v>
      </c>
      <c r="P20" s="14" t="s">
        <v>7</v>
      </c>
      <c r="Q20" s="24">
        <v>4</v>
      </c>
    </row>
    <row r="21" spans="1:17" s="53" customFormat="1">
      <c r="A21" s="89">
        <v>8</v>
      </c>
      <c r="B21" s="82" t="s">
        <v>208</v>
      </c>
      <c r="C21" s="115" t="s">
        <v>230</v>
      </c>
      <c r="D21" s="242"/>
      <c r="E21" s="242"/>
      <c r="F21" s="242"/>
      <c r="G21" s="242"/>
      <c r="H21" s="242"/>
      <c r="I21" s="242"/>
      <c r="J21" s="242"/>
      <c r="K21" s="90">
        <v>2</v>
      </c>
      <c r="L21" s="90"/>
      <c r="M21" s="90"/>
      <c r="N21" s="90">
        <v>2</v>
      </c>
      <c r="O21" s="15">
        <f t="shared" si="1"/>
        <v>67</v>
      </c>
      <c r="P21" s="90" t="s">
        <v>7</v>
      </c>
      <c r="Q21" s="84">
        <v>5</v>
      </c>
    </row>
    <row r="22" spans="1:17" s="53" customFormat="1">
      <c r="A22" s="89">
        <v>9</v>
      </c>
      <c r="B22" s="82" t="s">
        <v>167</v>
      </c>
      <c r="C22" s="115" t="s">
        <v>231</v>
      </c>
      <c r="D22" s="242"/>
      <c r="E22" s="242"/>
      <c r="F22" s="242"/>
      <c r="G22" s="242"/>
      <c r="H22" s="242"/>
      <c r="I22" s="242"/>
      <c r="J22" s="242"/>
      <c r="K22" s="242">
        <v>2</v>
      </c>
      <c r="L22" s="242">
        <v>1</v>
      </c>
      <c r="M22" s="242"/>
      <c r="N22" s="242"/>
      <c r="O22" s="15">
        <f t="shared" si="1"/>
        <v>31</v>
      </c>
      <c r="P22" s="242" t="s">
        <v>7</v>
      </c>
      <c r="Q22" s="74">
        <v>3</v>
      </c>
    </row>
    <row r="23" spans="1:17" s="53" customFormat="1" ht="14.25" customHeight="1">
      <c r="A23" s="89">
        <v>10</v>
      </c>
      <c r="B23" s="76" t="s">
        <v>20</v>
      </c>
      <c r="C23" s="15" t="s">
        <v>169</v>
      </c>
      <c r="D23" s="14"/>
      <c r="E23" s="14"/>
      <c r="F23" s="14"/>
      <c r="G23" s="14"/>
      <c r="H23" s="14"/>
      <c r="I23" s="14"/>
      <c r="J23" s="14"/>
      <c r="K23" s="14">
        <v>2</v>
      </c>
      <c r="L23" s="14"/>
      <c r="M23" s="14">
        <v>1</v>
      </c>
      <c r="N23" s="14"/>
      <c r="O23" s="15">
        <f t="shared" si="1"/>
        <v>31</v>
      </c>
      <c r="P23" s="14" t="s">
        <v>3</v>
      </c>
      <c r="Q23" s="24">
        <v>3</v>
      </c>
    </row>
    <row r="24" spans="1:17" s="53" customFormat="1" ht="14.25" customHeight="1">
      <c r="A24" s="89">
        <v>11</v>
      </c>
      <c r="B24" s="82" t="s">
        <v>212</v>
      </c>
      <c r="C24" s="115" t="s">
        <v>155</v>
      </c>
      <c r="D24" s="242"/>
      <c r="E24" s="242"/>
      <c r="F24" s="242"/>
      <c r="G24" s="242"/>
      <c r="H24" s="242"/>
      <c r="I24" s="242"/>
      <c r="J24" s="242"/>
      <c r="K24" s="242">
        <v>2</v>
      </c>
      <c r="L24" s="242">
        <v>2</v>
      </c>
      <c r="M24" s="242"/>
      <c r="N24" s="242"/>
      <c r="O24" s="15">
        <f t="shared" si="1"/>
        <v>42</v>
      </c>
      <c r="P24" s="242" t="s">
        <v>3</v>
      </c>
      <c r="Q24" s="74">
        <v>4</v>
      </c>
    </row>
    <row r="25" spans="1:17" s="85" customFormat="1" ht="14.25" customHeight="1">
      <c r="A25" s="89">
        <v>13</v>
      </c>
      <c r="B25" s="82" t="s">
        <v>140</v>
      </c>
      <c r="C25" s="14" t="s">
        <v>232</v>
      </c>
      <c r="D25" s="30"/>
      <c r="E25" s="30"/>
      <c r="F25" s="30"/>
      <c r="G25" s="30"/>
      <c r="H25" s="30"/>
      <c r="I25" s="30"/>
      <c r="J25" s="30"/>
      <c r="K25" s="14"/>
      <c r="L25" s="14"/>
      <c r="M25" s="14"/>
      <c r="N25" s="14">
        <v>4</v>
      </c>
      <c r="O25" s="14">
        <f t="shared" si="1"/>
        <v>42</v>
      </c>
      <c r="P25" s="14" t="s">
        <v>3</v>
      </c>
      <c r="Q25" s="24">
        <v>4</v>
      </c>
    </row>
    <row r="26" spans="1:17" s="23" customFormat="1" ht="21.75" customHeight="1">
      <c r="A26" s="89">
        <v>14</v>
      </c>
      <c r="B26" s="82" t="s">
        <v>139</v>
      </c>
      <c r="C26" s="14" t="s">
        <v>151</v>
      </c>
      <c r="D26" s="182"/>
      <c r="E26" s="182"/>
      <c r="F26" s="182"/>
      <c r="G26" s="182"/>
      <c r="H26" s="182"/>
      <c r="I26" s="182"/>
      <c r="J26" s="182"/>
      <c r="K26" s="356" t="s">
        <v>74</v>
      </c>
      <c r="L26" s="356"/>
      <c r="M26" s="356"/>
      <c r="N26" s="356"/>
      <c r="O26" s="356"/>
      <c r="P26" s="39" t="s">
        <v>3</v>
      </c>
      <c r="Q26" s="114">
        <v>2</v>
      </c>
    </row>
    <row r="27" spans="1:17" s="53" customFormat="1">
      <c r="A27" s="458" t="s">
        <v>12</v>
      </c>
      <c r="B27" s="459"/>
      <c r="C27" s="460"/>
      <c r="D27" s="117">
        <f>SUM(D14:D26)</f>
        <v>13</v>
      </c>
      <c r="E27" s="117">
        <f>SUM(E14:E26)</f>
        <v>6</v>
      </c>
      <c r="F27" s="117">
        <f>SUM(F14:F26)</f>
        <v>6</v>
      </c>
      <c r="G27" s="117"/>
      <c r="H27" s="366">
        <f>SUM(H14:H26)</f>
        <v>338</v>
      </c>
      <c r="I27" s="378" t="s">
        <v>148</v>
      </c>
      <c r="J27" s="326">
        <f>SUM(J14:J26)</f>
        <v>28</v>
      </c>
      <c r="K27" s="117">
        <f>SUM(K14:K25)</f>
        <v>10</v>
      </c>
      <c r="L27" s="117">
        <f>SUM(L14:L25)</f>
        <v>5</v>
      </c>
      <c r="M27" s="117">
        <f>SUM(M14:M25)</f>
        <v>1</v>
      </c>
      <c r="N27" s="117">
        <f>SUM(N14:N25)</f>
        <v>6</v>
      </c>
      <c r="O27" s="366">
        <f>SUM(O14:O25)</f>
        <v>255</v>
      </c>
      <c r="P27" s="437" t="s">
        <v>274</v>
      </c>
      <c r="Q27" s="338">
        <f>SUM(Q14:Q26)</f>
        <v>25</v>
      </c>
    </row>
    <row r="28" spans="1:17" s="53" customFormat="1" ht="13.5" thickBot="1">
      <c r="A28" s="461"/>
      <c r="B28" s="462"/>
      <c r="C28" s="463"/>
      <c r="D28" s="344">
        <f>SUM(D27:G27)</f>
        <v>25</v>
      </c>
      <c r="E28" s="344"/>
      <c r="F28" s="344"/>
      <c r="G28" s="344"/>
      <c r="H28" s="344"/>
      <c r="I28" s="355"/>
      <c r="J28" s="327"/>
      <c r="K28" s="344">
        <f>SUM(K27:N27)</f>
        <v>22</v>
      </c>
      <c r="L28" s="344"/>
      <c r="M28" s="344"/>
      <c r="N28" s="344"/>
      <c r="O28" s="344"/>
      <c r="P28" s="438"/>
      <c r="Q28" s="339"/>
    </row>
    <row r="29" spans="1:17" ht="15.75" customHeight="1" thickBot="1">
      <c r="A29" s="1"/>
      <c r="B29" s="1"/>
      <c r="C29" s="13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>
      <c r="A30" s="336" t="s">
        <v>9</v>
      </c>
      <c r="B30" s="322" t="s">
        <v>15</v>
      </c>
      <c r="C30" s="331" t="s">
        <v>36</v>
      </c>
      <c r="D30" s="322" t="s">
        <v>132</v>
      </c>
      <c r="E30" s="322"/>
      <c r="F30" s="322"/>
      <c r="G30" s="322"/>
      <c r="H30" s="322"/>
      <c r="I30" s="322"/>
      <c r="J30" s="322"/>
      <c r="K30" s="322" t="s">
        <v>133</v>
      </c>
      <c r="L30" s="322"/>
      <c r="M30" s="322"/>
      <c r="N30" s="322"/>
      <c r="O30" s="322"/>
      <c r="P30" s="322"/>
      <c r="Q30" s="330"/>
    </row>
    <row r="31" spans="1:17" ht="12.75" customHeight="1">
      <c r="A31" s="337"/>
      <c r="B31" s="372"/>
      <c r="C31" s="319"/>
      <c r="D31" s="319" t="s">
        <v>3</v>
      </c>
      <c r="E31" s="319" t="s">
        <v>4</v>
      </c>
      <c r="F31" s="319" t="s">
        <v>5</v>
      </c>
      <c r="G31" s="319" t="s">
        <v>6</v>
      </c>
      <c r="H31" s="319" t="s">
        <v>62</v>
      </c>
      <c r="I31" s="435" t="s">
        <v>404</v>
      </c>
      <c r="J31" s="323" t="s">
        <v>11</v>
      </c>
      <c r="K31" s="319" t="s">
        <v>3</v>
      </c>
      <c r="L31" s="319" t="s">
        <v>4</v>
      </c>
      <c r="M31" s="319" t="s">
        <v>5</v>
      </c>
      <c r="N31" s="319" t="s">
        <v>6</v>
      </c>
      <c r="O31" s="319" t="s">
        <v>62</v>
      </c>
      <c r="P31" s="435" t="s">
        <v>404</v>
      </c>
      <c r="Q31" s="335" t="s">
        <v>11</v>
      </c>
    </row>
    <row r="32" spans="1:17" ht="13.5" thickBot="1">
      <c r="A32" s="337"/>
      <c r="B32" s="372"/>
      <c r="C32" s="319"/>
      <c r="D32" s="319"/>
      <c r="E32" s="319"/>
      <c r="F32" s="319"/>
      <c r="G32" s="319"/>
      <c r="H32" s="319"/>
      <c r="I32" s="436"/>
      <c r="J32" s="323"/>
      <c r="K32" s="319"/>
      <c r="L32" s="319"/>
      <c r="M32" s="319"/>
      <c r="N32" s="319"/>
      <c r="O32" s="319"/>
      <c r="P32" s="436"/>
      <c r="Q32" s="335"/>
    </row>
    <row r="33" spans="1:17" s="53" customFormat="1" ht="13.5" customHeight="1">
      <c r="A33" s="29">
        <v>15</v>
      </c>
      <c r="B33" s="255" t="s">
        <v>227</v>
      </c>
      <c r="C33" s="110" t="s">
        <v>271</v>
      </c>
      <c r="D33" s="439">
        <v>0.5</v>
      </c>
      <c r="E33" s="439">
        <v>0.5</v>
      </c>
      <c r="F33" s="439"/>
      <c r="G33" s="439"/>
      <c r="H33" s="455">
        <v>42</v>
      </c>
      <c r="I33" s="439" t="s">
        <v>3</v>
      </c>
      <c r="J33" s="439">
        <v>2</v>
      </c>
      <c r="K33" s="439"/>
      <c r="L33" s="439"/>
      <c r="M33" s="439"/>
      <c r="N33" s="439"/>
      <c r="O33" s="364"/>
      <c r="P33" s="439"/>
      <c r="Q33" s="440"/>
    </row>
    <row r="34" spans="1:17" s="53" customFormat="1" ht="22.9" customHeight="1">
      <c r="A34" s="29">
        <v>16</v>
      </c>
      <c r="B34" s="206" t="s">
        <v>355</v>
      </c>
      <c r="C34" s="110" t="s">
        <v>272</v>
      </c>
      <c r="D34" s="454"/>
      <c r="E34" s="454"/>
      <c r="F34" s="439"/>
      <c r="G34" s="439"/>
      <c r="H34" s="455"/>
      <c r="I34" s="439"/>
      <c r="J34" s="439"/>
      <c r="K34" s="454"/>
      <c r="L34" s="454"/>
      <c r="M34" s="439"/>
      <c r="N34" s="439"/>
      <c r="O34" s="364"/>
      <c r="P34" s="439"/>
      <c r="Q34" s="440"/>
    </row>
    <row r="35" spans="1:17" ht="22.5">
      <c r="A35" s="29">
        <v>17</v>
      </c>
      <c r="B35" s="76" t="s">
        <v>213</v>
      </c>
      <c r="C35" s="83" t="s">
        <v>189</v>
      </c>
      <c r="D35" s="443"/>
      <c r="E35" s="443"/>
      <c r="F35" s="443"/>
      <c r="G35" s="443"/>
      <c r="H35" s="443"/>
      <c r="I35" s="443"/>
      <c r="J35" s="443"/>
      <c r="K35" s="443">
        <v>2</v>
      </c>
      <c r="L35" s="443"/>
      <c r="M35" s="443">
        <v>2</v>
      </c>
      <c r="N35" s="443"/>
      <c r="O35" s="364">
        <f>25*Q35-14*SUM(K35:N36)-2</f>
        <v>67</v>
      </c>
      <c r="P35" s="443" t="s">
        <v>7</v>
      </c>
      <c r="Q35" s="453">
        <v>5</v>
      </c>
    </row>
    <row r="36" spans="1:17" ht="22.5">
      <c r="A36" s="29">
        <v>18</v>
      </c>
      <c r="B36" s="82" t="s">
        <v>168</v>
      </c>
      <c r="C36" s="115" t="s">
        <v>249</v>
      </c>
      <c r="D36" s="443"/>
      <c r="E36" s="443"/>
      <c r="F36" s="443"/>
      <c r="G36" s="443"/>
      <c r="H36" s="443"/>
      <c r="I36" s="443"/>
      <c r="J36" s="443"/>
      <c r="K36" s="443"/>
      <c r="L36" s="443"/>
      <c r="M36" s="443"/>
      <c r="N36" s="443"/>
      <c r="O36" s="364"/>
      <c r="P36" s="443"/>
      <c r="Q36" s="453"/>
    </row>
    <row r="37" spans="1:17">
      <c r="A37" s="467" t="s">
        <v>18</v>
      </c>
      <c r="B37" s="382"/>
      <c r="C37" s="382"/>
      <c r="D37" s="264">
        <f>SUM(D33:D36)</f>
        <v>0.5</v>
      </c>
      <c r="E37" s="264">
        <f>SUM(E33:E36)</f>
        <v>0.5</v>
      </c>
      <c r="F37" s="47"/>
      <c r="G37" s="47"/>
      <c r="H37" s="469">
        <v>42</v>
      </c>
      <c r="I37" s="318"/>
      <c r="J37" s="326">
        <v>2</v>
      </c>
      <c r="K37" s="117">
        <f>SUM(K35:K36)</f>
        <v>2</v>
      </c>
      <c r="L37" s="117"/>
      <c r="M37" s="117">
        <v>2</v>
      </c>
      <c r="N37" s="117"/>
      <c r="O37" s="366">
        <f>O35</f>
        <v>67</v>
      </c>
      <c r="P37" s="478" t="s">
        <v>275</v>
      </c>
      <c r="Q37" s="338">
        <f>SUM(Q33:Q36)</f>
        <v>5</v>
      </c>
    </row>
    <row r="38" spans="1:17" ht="13.5" thickBot="1">
      <c r="A38" s="472"/>
      <c r="B38" s="468"/>
      <c r="C38" s="468"/>
      <c r="D38" s="476"/>
      <c r="E38" s="477"/>
      <c r="F38" s="477"/>
      <c r="G38" s="477"/>
      <c r="H38" s="470"/>
      <c r="I38" s="468"/>
      <c r="J38" s="327"/>
      <c r="K38" s="452">
        <f>SUM(K37:N37)</f>
        <v>4</v>
      </c>
      <c r="L38" s="452"/>
      <c r="M38" s="452"/>
      <c r="N38" s="452"/>
      <c r="O38" s="344"/>
      <c r="P38" s="479"/>
      <c r="Q38" s="339"/>
    </row>
    <row r="39" spans="1:17" ht="13.5" thickBot="1">
      <c r="A39" s="127"/>
      <c r="B39" s="127"/>
      <c r="C39" s="127"/>
      <c r="D39" s="128"/>
      <c r="E39" s="129"/>
      <c r="F39" s="129"/>
      <c r="G39" s="129"/>
      <c r="H39" s="130"/>
      <c r="I39" s="127"/>
      <c r="J39" s="131"/>
      <c r="K39" s="132"/>
      <c r="L39" s="132"/>
      <c r="M39" s="132"/>
      <c r="N39" s="132"/>
      <c r="O39" s="133"/>
      <c r="P39" s="133"/>
      <c r="Q39" s="131"/>
    </row>
    <row r="40" spans="1:17">
      <c r="B40" s="8" t="s">
        <v>190</v>
      </c>
      <c r="C40" s="1"/>
      <c r="D40" s="265">
        <f>D27+D37</f>
        <v>13.5</v>
      </c>
      <c r="E40" s="265">
        <f t="shared" ref="E40:F40" si="2">E27+E37</f>
        <v>6.5</v>
      </c>
      <c r="F40" s="134">
        <f t="shared" si="2"/>
        <v>6</v>
      </c>
      <c r="G40" s="135"/>
      <c r="H40" s="471">
        <f>H27+H37</f>
        <v>380</v>
      </c>
      <c r="I40" s="448" t="s">
        <v>148</v>
      </c>
      <c r="J40" s="473">
        <f t="shared" ref="J40:O40" si="3">J27+J37</f>
        <v>30</v>
      </c>
      <c r="K40" s="136">
        <f t="shared" si="3"/>
        <v>12</v>
      </c>
      <c r="L40" s="136">
        <f t="shared" si="3"/>
        <v>5</v>
      </c>
      <c r="M40" s="136">
        <f t="shared" si="3"/>
        <v>3</v>
      </c>
      <c r="N40" s="136">
        <f t="shared" si="3"/>
        <v>6</v>
      </c>
      <c r="O40" s="473">
        <f t="shared" si="3"/>
        <v>322</v>
      </c>
      <c r="P40" s="474" t="s">
        <v>176</v>
      </c>
      <c r="Q40" s="444">
        <f>Q27+Q37</f>
        <v>30</v>
      </c>
    </row>
    <row r="41" spans="1:17" ht="13.5" thickBot="1">
      <c r="C41" s="1"/>
      <c r="D41" s="446">
        <f>D40+E40+F40+G40</f>
        <v>26</v>
      </c>
      <c r="E41" s="447"/>
      <c r="F41" s="447"/>
      <c r="G41" s="447"/>
      <c r="H41" s="457"/>
      <c r="I41" s="449"/>
      <c r="J41" s="457"/>
      <c r="K41" s="456">
        <f>K38+K28</f>
        <v>26</v>
      </c>
      <c r="L41" s="457"/>
      <c r="M41" s="457"/>
      <c r="N41" s="457"/>
      <c r="O41" s="457"/>
      <c r="P41" s="475"/>
      <c r="Q41" s="445"/>
    </row>
    <row r="42" spans="1:17" ht="13.5" thickBot="1">
      <c r="A42" s="127"/>
      <c r="B42" s="127"/>
      <c r="C42" s="127"/>
      <c r="D42" s="128"/>
      <c r="E42" s="129"/>
      <c r="F42" s="129"/>
      <c r="G42" s="129"/>
      <c r="H42" s="130"/>
      <c r="I42" s="137"/>
      <c r="J42" s="131"/>
      <c r="K42" s="132"/>
      <c r="L42" s="132"/>
      <c r="M42" s="132"/>
      <c r="N42" s="132"/>
      <c r="O42" s="133"/>
      <c r="P42" s="133"/>
      <c r="Q42" s="131"/>
    </row>
    <row r="43" spans="1:17" ht="12.75" customHeight="1">
      <c r="A43" s="336" t="s">
        <v>9</v>
      </c>
      <c r="B43" s="322" t="s">
        <v>8</v>
      </c>
      <c r="C43" s="331" t="s">
        <v>36</v>
      </c>
      <c r="D43" s="322" t="s">
        <v>132</v>
      </c>
      <c r="E43" s="322"/>
      <c r="F43" s="322"/>
      <c r="G43" s="322"/>
      <c r="H43" s="322"/>
      <c r="I43" s="322"/>
      <c r="J43" s="322"/>
      <c r="K43" s="322" t="s">
        <v>133</v>
      </c>
      <c r="L43" s="322"/>
      <c r="M43" s="322"/>
      <c r="N43" s="322"/>
      <c r="O43" s="322"/>
      <c r="P43" s="322"/>
      <c r="Q43" s="330"/>
    </row>
    <row r="44" spans="1:17" ht="9.75" customHeight="1">
      <c r="A44" s="337"/>
      <c r="B44" s="372"/>
      <c r="C44" s="319"/>
      <c r="D44" s="319" t="s">
        <v>3</v>
      </c>
      <c r="E44" s="319" t="s">
        <v>4</v>
      </c>
      <c r="F44" s="319" t="s">
        <v>5</v>
      </c>
      <c r="G44" s="319" t="s">
        <v>6</v>
      </c>
      <c r="H44" s="319" t="s">
        <v>62</v>
      </c>
      <c r="I44" s="435" t="s">
        <v>404</v>
      </c>
      <c r="J44" s="323" t="s">
        <v>11</v>
      </c>
      <c r="K44" s="319" t="s">
        <v>3</v>
      </c>
      <c r="L44" s="319" t="s">
        <v>4</v>
      </c>
      <c r="M44" s="319" t="s">
        <v>5</v>
      </c>
      <c r="N44" s="319" t="s">
        <v>6</v>
      </c>
      <c r="O44" s="319" t="s">
        <v>62</v>
      </c>
      <c r="P44" s="435" t="s">
        <v>404</v>
      </c>
      <c r="Q44" s="335" t="s">
        <v>11</v>
      </c>
    </row>
    <row r="45" spans="1:17" ht="14.45" customHeight="1" thickBot="1">
      <c r="A45" s="337"/>
      <c r="B45" s="372"/>
      <c r="C45" s="319"/>
      <c r="D45" s="319"/>
      <c r="E45" s="319"/>
      <c r="F45" s="319"/>
      <c r="G45" s="319"/>
      <c r="H45" s="319"/>
      <c r="I45" s="436"/>
      <c r="J45" s="323"/>
      <c r="K45" s="319"/>
      <c r="L45" s="319"/>
      <c r="M45" s="319"/>
      <c r="N45" s="319"/>
      <c r="O45" s="319"/>
      <c r="P45" s="436"/>
      <c r="Q45" s="335"/>
    </row>
    <row r="46" spans="1:17" ht="12" customHeight="1">
      <c r="A46" s="125">
        <v>19</v>
      </c>
      <c r="B46" s="37" t="s">
        <v>191</v>
      </c>
      <c r="C46" s="124" t="s">
        <v>237</v>
      </c>
      <c r="D46" s="15">
        <v>2</v>
      </c>
      <c r="E46" s="15">
        <v>1</v>
      </c>
      <c r="F46" s="15"/>
      <c r="G46" s="15"/>
      <c r="H46" s="15">
        <f>J46*25-14*SUM(D46:G46)-2</f>
        <v>31</v>
      </c>
      <c r="I46" s="15" t="s">
        <v>3</v>
      </c>
      <c r="J46" s="15">
        <v>3</v>
      </c>
      <c r="K46" s="30"/>
      <c r="L46" s="30"/>
      <c r="M46" s="30"/>
      <c r="N46" s="30"/>
      <c r="O46" s="30"/>
      <c r="P46" s="31"/>
      <c r="Q46" s="32"/>
    </row>
    <row r="47" spans="1:17" s="53" customFormat="1" ht="12.6" customHeight="1">
      <c r="A47" s="126">
        <v>20</v>
      </c>
      <c r="B47" s="207" t="s">
        <v>236</v>
      </c>
      <c r="C47" s="203" t="s">
        <v>238</v>
      </c>
      <c r="D47" s="14"/>
      <c r="E47" s="14"/>
      <c r="F47" s="14"/>
      <c r="G47" s="14"/>
      <c r="H47" s="14"/>
      <c r="I47" s="15"/>
      <c r="J47" s="15"/>
      <c r="K47" s="14">
        <v>2</v>
      </c>
      <c r="L47" s="14">
        <v>1</v>
      </c>
      <c r="M47" s="14"/>
      <c r="N47" s="14"/>
      <c r="O47" s="15">
        <f>25*Q47-14*SUM(K47:N47)-2</f>
        <v>31</v>
      </c>
      <c r="P47" s="15" t="s">
        <v>3</v>
      </c>
      <c r="Q47" s="16">
        <v>3</v>
      </c>
    </row>
    <row r="48" spans="1:17" ht="12.75" customHeight="1">
      <c r="A48" s="458" t="s">
        <v>13</v>
      </c>
      <c r="B48" s="459"/>
      <c r="C48" s="460"/>
      <c r="D48" s="14">
        <f>SUM(D46:D47)</f>
        <v>2</v>
      </c>
      <c r="E48" s="14">
        <f>SUM(E46:E47)</f>
        <v>1</v>
      </c>
      <c r="F48" s="14"/>
      <c r="G48" s="14"/>
      <c r="H48" s="318">
        <f>SUM(H46:H47)</f>
        <v>31</v>
      </c>
      <c r="I48" s="318" t="s">
        <v>22</v>
      </c>
      <c r="J48" s="318">
        <v>3</v>
      </c>
      <c r="K48" s="14">
        <f>SUM(K47:K47)</f>
        <v>2</v>
      </c>
      <c r="L48" s="14">
        <f>SUM(L47:L47)</f>
        <v>1</v>
      </c>
      <c r="M48" s="14"/>
      <c r="N48" s="14"/>
      <c r="O48" s="318">
        <f>SUM(O47)</f>
        <v>31</v>
      </c>
      <c r="P48" s="318" t="s">
        <v>22</v>
      </c>
      <c r="Q48" s="450">
        <v>3</v>
      </c>
    </row>
    <row r="49" spans="1:41" ht="13.5" thickBot="1">
      <c r="A49" s="480"/>
      <c r="B49" s="481"/>
      <c r="C49" s="482"/>
      <c r="D49" s="351">
        <v>3</v>
      </c>
      <c r="E49" s="351"/>
      <c r="F49" s="351"/>
      <c r="G49" s="351"/>
      <c r="H49" s="351"/>
      <c r="I49" s="351"/>
      <c r="J49" s="351"/>
      <c r="K49" s="351">
        <v>3</v>
      </c>
      <c r="L49" s="351"/>
      <c r="M49" s="351"/>
      <c r="N49" s="351"/>
      <c r="O49" s="351"/>
      <c r="P49" s="351"/>
      <c r="Q49" s="451"/>
    </row>
    <row r="50" spans="1:41">
      <c r="A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</row>
    <row r="51" spans="1:41">
      <c r="A51" s="39">
        <v>21</v>
      </c>
      <c r="B51" s="215" t="s">
        <v>251</v>
      </c>
      <c r="C51" s="65"/>
      <c r="D51" s="210"/>
      <c r="E51" s="210"/>
      <c r="F51" s="210"/>
      <c r="G51" s="210"/>
      <c r="H51" s="211"/>
      <c r="I51" s="210"/>
      <c r="J51" s="210"/>
      <c r="K51" s="210"/>
      <c r="L51" s="210"/>
      <c r="M51" s="210"/>
      <c r="N51" s="210"/>
      <c r="O51" s="211"/>
      <c r="P51" s="441" t="s">
        <v>252</v>
      </c>
      <c r="Q51" s="442"/>
    </row>
    <row r="52" spans="1:41">
      <c r="A52" s="17"/>
      <c r="B52" s="1" t="s">
        <v>414</v>
      </c>
      <c r="C52" s="2"/>
      <c r="D52" s="212"/>
      <c r="E52" s="212"/>
      <c r="F52" s="212"/>
      <c r="G52" s="212"/>
      <c r="H52" s="213"/>
      <c r="I52" s="212"/>
      <c r="J52" s="212"/>
      <c r="K52" s="212"/>
      <c r="L52" s="212"/>
      <c r="M52" s="212"/>
      <c r="N52" s="212"/>
      <c r="O52" s="213"/>
      <c r="P52" s="212"/>
      <c r="Q52" s="214"/>
    </row>
    <row r="53" spans="1:41">
      <c r="A53" s="358" t="s">
        <v>250</v>
      </c>
      <c r="B53" s="358"/>
      <c r="I53" s="58" t="s">
        <v>160</v>
      </c>
      <c r="J53" s="359" t="s">
        <v>372</v>
      </c>
      <c r="K53" s="359"/>
      <c r="L53" s="359"/>
      <c r="M53" s="359"/>
      <c r="N53" s="359"/>
    </row>
    <row r="54" spans="1:41">
      <c r="A54" s="371" t="s">
        <v>286</v>
      </c>
      <c r="B54" s="371"/>
      <c r="I54" s="58" t="s">
        <v>147</v>
      </c>
      <c r="J54" s="261"/>
      <c r="K54" s="261"/>
      <c r="L54" s="261"/>
      <c r="M54" s="261"/>
      <c r="N54" s="261"/>
    </row>
    <row r="55" spans="1:41" ht="12.75" customHeight="1">
      <c r="A55" s="1"/>
      <c r="B55" s="262"/>
      <c r="C55" s="352"/>
      <c r="D55" s="352"/>
      <c r="E55" s="352"/>
      <c r="F55" s="352"/>
      <c r="G55" s="352"/>
      <c r="H55" s="352"/>
      <c r="I55" s="352"/>
      <c r="J55" s="352"/>
      <c r="K55" s="352"/>
      <c r="L55" s="352"/>
      <c r="M55" s="352"/>
      <c r="N55" s="352"/>
      <c r="O55" s="352"/>
      <c r="P55" s="352"/>
      <c r="Q55" s="352"/>
    </row>
    <row r="56" spans="1:41" ht="12.75" customHeight="1">
      <c r="A56" s="58" t="s">
        <v>97</v>
      </c>
      <c r="B56" s="58"/>
      <c r="C56" s="62"/>
      <c r="D56" s="58"/>
      <c r="E56" s="58"/>
      <c r="F56" s="58"/>
      <c r="G56" s="1"/>
      <c r="H56" s="1"/>
      <c r="I56" s="200" t="s">
        <v>411</v>
      </c>
      <c r="J56" s="1"/>
      <c r="K56" s="1"/>
      <c r="M56" s="28"/>
      <c r="N56" s="28"/>
      <c r="O56" s="28"/>
      <c r="P56" s="28"/>
      <c r="Q56" s="28"/>
      <c r="S56" s="50"/>
    </row>
    <row r="57" spans="1:41">
      <c r="A57" s="58" t="s">
        <v>410</v>
      </c>
      <c r="B57" s="58"/>
      <c r="C57" s="62"/>
      <c r="D57" s="58"/>
      <c r="E57" s="58"/>
      <c r="F57" s="58"/>
      <c r="I57" s="58" t="s">
        <v>412</v>
      </c>
      <c r="J57" s="1"/>
      <c r="K57" s="1"/>
      <c r="N57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34"/>
      <c r="AO57" s="34"/>
    </row>
    <row r="58" spans="1:41" s="1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 s="92"/>
      <c r="O58"/>
      <c r="P58"/>
      <c r="Q58"/>
    </row>
    <row r="59" spans="1:41" s="1" customFormat="1">
      <c r="A59"/>
      <c r="B59"/>
      <c r="C59" s="353"/>
      <c r="D59" s="353"/>
      <c r="E59" s="353"/>
      <c r="F59" s="353"/>
      <c r="G59" s="353"/>
      <c r="H59" s="353"/>
      <c r="I59" s="353"/>
      <c r="J59" s="353"/>
      <c r="K59" s="353"/>
      <c r="L59"/>
      <c r="M59"/>
      <c r="N59" s="92"/>
      <c r="O59"/>
      <c r="P59"/>
      <c r="Q59"/>
    </row>
    <row r="60" spans="1:41">
      <c r="C60" s="352"/>
      <c r="D60" s="352"/>
      <c r="E60" s="352"/>
      <c r="F60" s="352"/>
      <c r="G60" s="352"/>
      <c r="H60" s="352"/>
      <c r="I60" s="352"/>
      <c r="J60" s="352"/>
    </row>
    <row r="63" spans="1:41" ht="12.75" customHeight="1"/>
  </sheetData>
  <mergeCells count="138">
    <mergeCell ref="A53:B53"/>
    <mergeCell ref="J53:N53"/>
    <mergeCell ref="A54:B54"/>
    <mergeCell ref="C55:I55"/>
    <mergeCell ref="J55:Q55"/>
    <mergeCell ref="C59:K59"/>
    <mergeCell ref="C60:J60"/>
    <mergeCell ref="E44:E45"/>
    <mergeCell ref="I35:I36"/>
    <mergeCell ref="O40:O41"/>
    <mergeCell ref="P40:P41"/>
    <mergeCell ref="J40:J41"/>
    <mergeCell ref="H48:H49"/>
    <mergeCell ref="A48:C48"/>
    <mergeCell ref="D38:G38"/>
    <mergeCell ref="D44:D45"/>
    <mergeCell ref="N35:N36"/>
    <mergeCell ref="M35:M36"/>
    <mergeCell ref="K35:K36"/>
    <mergeCell ref="P37:P38"/>
    <mergeCell ref="A49:C49"/>
    <mergeCell ref="G44:G45"/>
    <mergeCell ref="O48:O49"/>
    <mergeCell ref="O35:O36"/>
    <mergeCell ref="A37:C37"/>
    <mergeCell ref="I48:I49"/>
    <mergeCell ref="A43:A45"/>
    <mergeCell ref="I37:I38"/>
    <mergeCell ref="J37:J38"/>
    <mergeCell ref="B43:B45"/>
    <mergeCell ref="H37:H38"/>
    <mergeCell ref="H40:H41"/>
    <mergeCell ref="F44:F45"/>
    <mergeCell ref="J44:J45"/>
    <mergeCell ref="C43:C45"/>
    <mergeCell ref="A38:C38"/>
    <mergeCell ref="E10:I10"/>
    <mergeCell ref="A10:D10"/>
    <mergeCell ref="K26:O26"/>
    <mergeCell ref="M12:M13"/>
    <mergeCell ref="O12:O13"/>
    <mergeCell ref="D12:D13"/>
    <mergeCell ref="J12:J13"/>
    <mergeCell ref="H12:H13"/>
    <mergeCell ref="K11:Q11"/>
    <mergeCell ref="L12:L13"/>
    <mergeCell ref="N12:N13"/>
    <mergeCell ref="Q12:Q13"/>
    <mergeCell ref="K12:K13"/>
    <mergeCell ref="G12:G13"/>
    <mergeCell ref="A11:A13"/>
    <mergeCell ref="B11:B13"/>
    <mergeCell ref="K41:N41"/>
    <mergeCell ref="O37:O38"/>
    <mergeCell ref="C11:C13"/>
    <mergeCell ref="D11:J11"/>
    <mergeCell ref="F12:F13"/>
    <mergeCell ref="E12:E13"/>
    <mergeCell ref="A27:C27"/>
    <mergeCell ref="I27:I28"/>
    <mergeCell ref="J27:J28"/>
    <mergeCell ref="H27:H28"/>
    <mergeCell ref="M31:M32"/>
    <mergeCell ref="B30:B32"/>
    <mergeCell ref="C30:C32"/>
    <mergeCell ref="D30:J30"/>
    <mergeCell ref="A28:C28"/>
    <mergeCell ref="A30:A32"/>
    <mergeCell ref="D28:G28"/>
    <mergeCell ref="D31:D32"/>
    <mergeCell ref="G31:G32"/>
    <mergeCell ref="E31:E32"/>
    <mergeCell ref="F31:F32"/>
    <mergeCell ref="L33:L34"/>
    <mergeCell ref="M33:M34"/>
    <mergeCell ref="N33:N34"/>
    <mergeCell ref="O33:O34"/>
    <mergeCell ref="L35:L36"/>
    <mergeCell ref="Q35:Q36"/>
    <mergeCell ref="P35:P36"/>
    <mergeCell ref="D33:D34"/>
    <mergeCell ref="E33:E34"/>
    <mergeCell ref="F33:F34"/>
    <mergeCell ref="G33:G34"/>
    <mergeCell ref="H33:H34"/>
    <mergeCell ref="I33:I34"/>
    <mergeCell ref="J33:J34"/>
    <mergeCell ref="K33:K34"/>
    <mergeCell ref="E35:E36"/>
    <mergeCell ref="G35:G36"/>
    <mergeCell ref="P51:Q51"/>
    <mergeCell ref="D35:D36"/>
    <mergeCell ref="H44:H45"/>
    <mergeCell ref="K44:K45"/>
    <mergeCell ref="J48:J49"/>
    <mergeCell ref="F35:F36"/>
    <mergeCell ref="Q40:Q41"/>
    <mergeCell ref="D41:G41"/>
    <mergeCell ref="D49:G49"/>
    <mergeCell ref="N44:N45"/>
    <mergeCell ref="I40:I41"/>
    <mergeCell ref="P48:P49"/>
    <mergeCell ref="Q48:Q49"/>
    <mergeCell ref="K49:N49"/>
    <mergeCell ref="O44:O45"/>
    <mergeCell ref="H35:H36"/>
    <mergeCell ref="D43:J43"/>
    <mergeCell ref="Q44:Q45"/>
    <mergeCell ref="K38:N38"/>
    <mergeCell ref="J35:J36"/>
    <mergeCell ref="K43:Q43"/>
    <mergeCell ref="L44:L45"/>
    <mergeCell ref="M44:M45"/>
    <mergeCell ref="Q37:Q38"/>
    <mergeCell ref="A7:D7"/>
    <mergeCell ref="I12:I13"/>
    <mergeCell ref="P12:P13"/>
    <mergeCell ref="I31:I32"/>
    <mergeCell ref="P31:P32"/>
    <mergeCell ref="I44:I45"/>
    <mergeCell ref="P44:P45"/>
    <mergeCell ref="A1:L1"/>
    <mergeCell ref="A2:L2"/>
    <mergeCell ref="A3:Q3"/>
    <mergeCell ref="K31:K32"/>
    <mergeCell ref="H31:H32"/>
    <mergeCell ref="L31:L32"/>
    <mergeCell ref="K28:N28"/>
    <mergeCell ref="J31:J32"/>
    <mergeCell ref="N31:N32"/>
    <mergeCell ref="K30:Q30"/>
    <mergeCell ref="O27:O28"/>
    <mergeCell ref="Q27:Q28"/>
    <mergeCell ref="O31:O32"/>
    <mergeCell ref="P27:P28"/>
    <mergeCell ref="Q31:Q32"/>
    <mergeCell ref="P33:P34"/>
    <mergeCell ref="Q33:Q34"/>
  </mergeCells>
  <phoneticPr fontId="15" type="noConversion"/>
  <pageMargins left="0.75" right="0.25" top="0.25" bottom="0.25" header="0.5" footer="0.5"/>
  <pageSetup paperSize="9" scale="8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2"/>
  <sheetViews>
    <sheetView workbookViewId="0">
      <selection activeCell="B22" sqref="B22"/>
    </sheetView>
  </sheetViews>
  <sheetFormatPr defaultColWidth="9.140625" defaultRowHeight="12"/>
  <cols>
    <col min="1" max="1" width="9.140625" style="145"/>
    <col min="2" max="2" width="22.5703125" style="145" customWidth="1"/>
    <col min="3" max="3" width="10.140625" style="145" customWidth="1"/>
    <col min="4" max="5" width="9.140625" style="145"/>
    <col min="6" max="6" width="12.5703125" style="145" customWidth="1"/>
    <col min="7" max="8" width="9.140625" style="145"/>
    <col min="9" max="9" width="8.5703125" style="145" customWidth="1"/>
    <col min="10" max="16384" width="9.140625" style="145"/>
  </cols>
  <sheetData>
    <row r="1" spans="1:17" ht="15.75" customHeight="1">
      <c r="A1" s="314" t="s">
        <v>104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40"/>
      <c r="N1" s="40"/>
      <c r="O1" s="40"/>
      <c r="P1" s="40"/>
      <c r="Q1" s="40"/>
    </row>
    <row r="2" spans="1:17">
      <c r="A2" s="314" t="s">
        <v>25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40"/>
      <c r="N2" s="40"/>
      <c r="O2" s="40"/>
      <c r="P2" s="40"/>
      <c r="Q2" s="40"/>
    </row>
    <row r="3" spans="1:17" ht="16.5" customHeight="1">
      <c r="A3" s="483" t="s">
        <v>415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</row>
    <row r="4" spans="1:17" ht="15" customHeight="1">
      <c r="A4" s="40" t="s">
        <v>65</v>
      </c>
      <c r="B4" s="69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7">
      <c r="A5" s="33" t="s">
        <v>384</v>
      </c>
      <c r="B5" s="33"/>
      <c r="C5" s="33"/>
      <c r="D5" s="61"/>
      <c r="E5" s="61"/>
      <c r="F5" s="61"/>
      <c r="G5" s="61"/>
      <c r="H5" s="61"/>
      <c r="I5" s="61"/>
      <c r="J5" s="40"/>
      <c r="K5" s="40"/>
      <c r="L5" s="40"/>
      <c r="M5" s="40"/>
      <c r="N5" s="40"/>
      <c r="O5" s="40"/>
      <c r="P5" s="40"/>
      <c r="Q5" s="40"/>
    </row>
    <row r="6" spans="1:17" s="146" customFormat="1" ht="15" customHeight="1">
      <c r="A6" s="33" t="s">
        <v>349</v>
      </c>
      <c r="B6" s="33"/>
      <c r="C6" s="33"/>
      <c r="D6" s="61"/>
      <c r="E6" s="61"/>
      <c r="F6" s="61"/>
      <c r="G6" s="61"/>
      <c r="H6" s="61"/>
      <c r="I6" s="61"/>
      <c r="J6" s="40"/>
      <c r="K6" s="40"/>
      <c r="L6" s="40"/>
      <c r="M6" s="40"/>
      <c r="N6" s="40"/>
      <c r="O6" s="40"/>
      <c r="P6" s="40"/>
      <c r="Q6" s="40"/>
    </row>
    <row r="7" spans="1:17">
      <c r="A7" s="316" t="s">
        <v>381</v>
      </c>
      <c r="B7" s="316"/>
      <c r="C7" s="316"/>
      <c r="D7" s="316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>
      <c r="A8" s="40" t="s">
        <v>382</v>
      </c>
      <c r="B8" s="26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7" ht="12.75">
      <c r="A9" s="58" t="s">
        <v>401</v>
      </c>
      <c r="B9" s="69"/>
      <c r="C9"/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7" ht="13.5" thickBot="1">
      <c r="A10" s="58"/>
      <c r="B10" s="69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7" ht="30" customHeight="1">
      <c r="A11" s="59"/>
      <c r="B11" s="160" t="s">
        <v>98</v>
      </c>
      <c r="C11" s="488" t="s">
        <v>418</v>
      </c>
      <c r="D11" s="489"/>
      <c r="E11" s="488" t="s">
        <v>165</v>
      </c>
      <c r="F11" s="490"/>
      <c r="G11" s="488" t="s">
        <v>99</v>
      </c>
      <c r="H11" s="491"/>
    </row>
    <row r="12" spans="1:17" ht="15" customHeight="1">
      <c r="A12" s="59"/>
      <c r="B12" s="161" t="s">
        <v>100</v>
      </c>
      <c r="C12" s="15" t="s">
        <v>66</v>
      </c>
      <c r="D12" s="15" t="s">
        <v>67</v>
      </c>
      <c r="E12" s="15" t="s">
        <v>66</v>
      </c>
      <c r="F12" s="15" t="s">
        <v>67</v>
      </c>
      <c r="G12" s="15" t="s">
        <v>66</v>
      </c>
      <c r="H12" s="16" t="s">
        <v>67</v>
      </c>
    </row>
    <row r="13" spans="1:17" ht="15" customHeight="1">
      <c r="A13" s="59"/>
      <c r="B13" s="35" t="s">
        <v>68</v>
      </c>
      <c r="C13" s="15">
        <v>14</v>
      </c>
      <c r="D13" s="15">
        <v>14</v>
      </c>
      <c r="E13" s="115"/>
      <c r="F13" s="115"/>
      <c r="G13" s="15">
        <v>26</v>
      </c>
      <c r="H13" s="16">
        <v>26</v>
      </c>
    </row>
    <row r="14" spans="1:17" ht="15" customHeight="1">
      <c r="A14" s="59"/>
      <c r="B14" s="35" t="s">
        <v>69</v>
      </c>
      <c r="C14" s="15">
        <v>14</v>
      </c>
      <c r="D14" s="15">
        <v>14</v>
      </c>
      <c r="E14" s="115"/>
      <c r="F14" s="15">
        <v>90</v>
      </c>
      <c r="G14" s="15">
        <v>26</v>
      </c>
      <c r="H14" s="16">
        <v>26</v>
      </c>
    </row>
    <row r="15" spans="1:17" ht="15" customHeight="1">
      <c r="A15" s="59"/>
      <c r="B15" s="35" t="s">
        <v>70</v>
      </c>
      <c r="C15" s="15">
        <v>14</v>
      </c>
      <c r="D15" s="15">
        <v>14</v>
      </c>
      <c r="E15" s="115"/>
      <c r="F15" s="15">
        <v>90</v>
      </c>
      <c r="G15" s="15">
        <v>26</v>
      </c>
      <c r="H15" s="16">
        <v>26</v>
      </c>
    </row>
    <row r="16" spans="1:17" ht="15" customHeight="1" thickBot="1">
      <c r="A16" s="59"/>
      <c r="B16" s="35" t="s">
        <v>71</v>
      </c>
      <c r="C16" s="162">
        <v>14</v>
      </c>
      <c r="D16" s="162">
        <v>14</v>
      </c>
      <c r="E16" s="163"/>
      <c r="F16" s="162">
        <v>60</v>
      </c>
      <c r="G16" s="162">
        <v>26</v>
      </c>
      <c r="H16" s="164" t="s">
        <v>436</v>
      </c>
    </row>
    <row r="17" spans="1:9" s="1" customFormat="1" ht="15" customHeight="1">
      <c r="B17" s="1" t="s">
        <v>101</v>
      </c>
      <c r="C17" s="105"/>
      <c r="D17" s="105"/>
    </row>
    <row r="18" spans="1:9" s="1" customFormat="1" ht="15" customHeight="1">
      <c r="B18" s="1" t="s">
        <v>437</v>
      </c>
    </row>
    <row r="19" spans="1:9" ht="19.5" thickBot="1">
      <c r="A19" s="277" t="s">
        <v>421</v>
      </c>
      <c r="B19" s="148"/>
      <c r="C19" s="147"/>
      <c r="D19" s="147"/>
      <c r="E19" s="147"/>
      <c r="F19" s="147"/>
      <c r="G19" s="147"/>
      <c r="H19" s="147"/>
      <c r="I19" s="147"/>
    </row>
    <row r="20" spans="1:9" ht="36.75" customHeight="1">
      <c r="A20" s="165" t="s">
        <v>38</v>
      </c>
      <c r="B20" s="166" t="s">
        <v>426</v>
      </c>
      <c r="C20" s="167" t="s">
        <v>422</v>
      </c>
      <c r="D20" s="168" t="s">
        <v>39</v>
      </c>
      <c r="E20" s="167" t="s">
        <v>40</v>
      </c>
      <c r="F20" s="280"/>
      <c r="G20" s="281"/>
      <c r="H20" s="485"/>
      <c r="I20" s="485"/>
    </row>
    <row r="21" spans="1:9" ht="12" customHeight="1">
      <c r="A21" s="493" t="s">
        <v>28</v>
      </c>
      <c r="B21" s="169" t="s">
        <v>440</v>
      </c>
      <c r="C21" s="170">
        <v>2816</v>
      </c>
      <c r="D21" s="486">
        <f>C21/C24</f>
        <v>0.89340101522842641</v>
      </c>
      <c r="E21" s="487" t="s">
        <v>41</v>
      </c>
      <c r="F21" s="492"/>
      <c r="G21" s="494"/>
      <c r="H21" s="495"/>
      <c r="I21" s="495"/>
    </row>
    <row r="22" spans="1:9">
      <c r="A22" s="493"/>
      <c r="B22" s="169" t="s">
        <v>423</v>
      </c>
      <c r="C22" s="170">
        <v>240</v>
      </c>
      <c r="D22" s="486"/>
      <c r="E22" s="487"/>
      <c r="F22" s="492"/>
      <c r="G22" s="494"/>
      <c r="H22" s="495"/>
      <c r="I22" s="495"/>
    </row>
    <row r="23" spans="1:9">
      <c r="A23" s="171" t="s">
        <v>29</v>
      </c>
      <c r="B23" s="169" t="s">
        <v>420</v>
      </c>
      <c r="C23" s="170">
        <v>336</v>
      </c>
      <c r="D23" s="172">
        <f>C23/C24</f>
        <v>0.1065989847715736</v>
      </c>
      <c r="E23" s="170" t="s">
        <v>42</v>
      </c>
      <c r="F23" s="282"/>
      <c r="G23" s="236"/>
      <c r="H23" s="495"/>
      <c r="I23" s="495"/>
    </row>
    <row r="24" spans="1:9" ht="18" customHeight="1">
      <c r="A24" s="496" t="s">
        <v>43</v>
      </c>
      <c r="B24" s="497"/>
      <c r="C24" s="173">
        <f>C21+C23</f>
        <v>3152</v>
      </c>
      <c r="D24" s="172">
        <f>SUM(D21:D23)</f>
        <v>1</v>
      </c>
      <c r="E24" s="170">
        <v>100</v>
      </c>
      <c r="F24" s="283"/>
      <c r="G24" s="284"/>
      <c r="H24" s="495"/>
      <c r="I24" s="495"/>
    </row>
    <row r="25" spans="1:9" ht="12.75" thickBot="1">
      <c r="A25" s="174" t="s">
        <v>30</v>
      </c>
      <c r="B25" s="256" t="s">
        <v>419</v>
      </c>
      <c r="C25" s="257">
        <v>448</v>
      </c>
      <c r="D25" s="258">
        <f>C25/C24</f>
        <v>0.14213197969543148</v>
      </c>
      <c r="E25" s="279" t="s">
        <v>42</v>
      </c>
      <c r="F25" s="282"/>
      <c r="G25" s="236"/>
      <c r="H25" s="498"/>
      <c r="I25" s="498"/>
    </row>
    <row r="26" spans="1:9" s="1" customFormat="1" ht="24.6" customHeight="1" thickBot="1">
      <c r="B26" s="278" t="s">
        <v>424</v>
      </c>
      <c r="C26" s="119">
        <f>SUM(C24:C25)</f>
        <v>3600</v>
      </c>
      <c r="D26" s="259">
        <f>D24+D25</f>
        <v>1.1421319796954315</v>
      </c>
      <c r="E26" s="260">
        <v>1</v>
      </c>
      <c r="F26" s="238"/>
    </row>
    <row r="27" spans="1:9" ht="12.75" thickBot="1">
      <c r="A27" s="231"/>
      <c r="B27" s="232"/>
      <c r="C27" s="233"/>
      <c r="D27" s="234"/>
      <c r="E27" s="235"/>
      <c r="F27" s="235"/>
      <c r="G27" s="236"/>
      <c r="H27" s="237"/>
      <c r="I27" s="237"/>
    </row>
    <row r="28" spans="1:9" ht="13.5" customHeight="1">
      <c r="A28" s="501" t="s">
        <v>38</v>
      </c>
      <c r="B28" s="503" t="s">
        <v>426</v>
      </c>
      <c r="C28" s="499" t="s">
        <v>425</v>
      </c>
      <c r="D28" s="499" t="s">
        <v>39</v>
      </c>
      <c r="E28" s="499" t="s">
        <v>40</v>
      </c>
      <c r="F28" s="499" t="s">
        <v>44</v>
      </c>
      <c r="G28" s="505"/>
      <c r="H28" s="499" t="s">
        <v>27</v>
      </c>
      <c r="I28" s="499" t="s">
        <v>39</v>
      </c>
    </row>
    <row r="29" spans="1:9" ht="18" customHeight="1" thickBot="1">
      <c r="A29" s="502"/>
      <c r="B29" s="504"/>
      <c r="C29" s="500"/>
      <c r="D29" s="500"/>
      <c r="E29" s="500"/>
      <c r="F29" s="175" t="s">
        <v>45</v>
      </c>
      <c r="G29" s="114" t="s">
        <v>46</v>
      </c>
      <c r="H29" s="500"/>
      <c r="I29" s="500"/>
    </row>
    <row r="30" spans="1:9" ht="15.6" customHeight="1">
      <c r="A30" s="176" t="s">
        <v>28</v>
      </c>
      <c r="B30" s="177" t="s">
        <v>32</v>
      </c>
      <c r="C30" s="93">
        <v>602</v>
      </c>
      <c r="D30" s="178">
        <f>C30/C$34</f>
        <v>0.19098984771573604</v>
      </c>
      <c r="E30" s="179" t="s">
        <v>47</v>
      </c>
      <c r="F30" s="93">
        <v>308</v>
      </c>
      <c r="G30" s="180">
        <f>C30-F30</f>
        <v>294</v>
      </c>
      <c r="H30" s="93">
        <v>52</v>
      </c>
      <c r="I30" s="178">
        <f>H30/240</f>
        <v>0.21666666666666667</v>
      </c>
    </row>
    <row r="31" spans="1:9" ht="16.899999999999999" customHeight="1">
      <c r="A31" s="181" t="s">
        <v>29</v>
      </c>
      <c r="B31" s="177" t="s">
        <v>48</v>
      </c>
      <c r="C31" s="93">
        <v>1224</v>
      </c>
      <c r="D31" s="240">
        <f>C31/C$34</f>
        <v>0.3883248730964467</v>
      </c>
      <c r="E31" s="241" t="s">
        <v>49</v>
      </c>
      <c r="F31" s="93">
        <v>630</v>
      </c>
      <c r="G31" s="180">
        <f>C31-F31</f>
        <v>594</v>
      </c>
      <c r="H31" s="93">
        <v>90</v>
      </c>
      <c r="I31" s="178">
        <f>H31/240</f>
        <v>0.375</v>
      </c>
    </row>
    <row r="32" spans="1:9" ht="17.45" customHeight="1">
      <c r="A32" s="176" t="s">
        <v>30</v>
      </c>
      <c r="B32" s="177" t="s">
        <v>33</v>
      </c>
      <c r="C32" s="93">
        <v>1088</v>
      </c>
      <c r="D32" s="178">
        <f>C32/C$34</f>
        <v>0.34517766497461927</v>
      </c>
      <c r="E32" s="179" t="s">
        <v>50</v>
      </c>
      <c r="F32" s="93">
        <v>462</v>
      </c>
      <c r="G32" s="180">
        <f>C32-F32</f>
        <v>626</v>
      </c>
      <c r="H32" s="93">
        <v>81</v>
      </c>
      <c r="I32" s="178">
        <f>H32/240</f>
        <v>0.33750000000000002</v>
      </c>
    </row>
    <row r="33" spans="1:19" s="149" customFormat="1" ht="24" customHeight="1">
      <c r="A33" s="181" t="s">
        <v>31</v>
      </c>
      <c r="B33" s="182" t="s">
        <v>34</v>
      </c>
      <c r="C33" s="93">
        <v>238</v>
      </c>
      <c r="D33" s="178">
        <f>C33/C$34</f>
        <v>7.5507614213197974E-2</v>
      </c>
      <c r="E33" s="179" t="s">
        <v>51</v>
      </c>
      <c r="F33" s="183">
        <v>21</v>
      </c>
      <c r="G33" s="180">
        <f>C33-F33</f>
        <v>217</v>
      </c>
      <c r="H33" s="93">
        <v>17</v>
      </c>
      <c r="I33" s="178">
        <f>H33/240</f>
        <v>7.0833333333333331E-2</v>
      </c>
    </row>
    <row r="34" spans="1:19" ht="21" customHeight="1" thickBot="1">
      <c r="A34" s="506" t="s">
        <v>427</v>
      </c>
      <c r="B34" s="507"/>
      <c r="C34" s="119">
        <f>SUM(C30:C33)</f>
        <v>3152</v>
      </c>
      <c r="D34" s="184">
        <f>SUM(D30:D33)</f>
        <v>0.99999999999999989</v>
      </c>
      <c r="E34" s="185">
        <v>100</v>
      </c>
      <c r="F34" s="186">
        <f>SUM(F30:F33)</f>
        <v>1421</v>
      </c>
      <c r="G34" s="202">
        <f>SUM(G30:G33)</f>
        <v>1731</v>
      </c>
      <c r="H34" s="119">
        <f>SUM(H30:H33)</f>
        <v>240</v>
      </c>
      <c r="I34" s="178">
        <f>SUM(I30:I33)</f>
        <v>1</v>
      </c>
    </row>
    <row r="35" spans="1:19" s="112" customFormat="1" ht="13.5" customHeight="1">
      <c r="A35" s="106"/>
      <c r="B35" s="106"/>
      <c r="C35" s="106"/>
      <c r="D35" s="106"/>
      <c r="E35" s="106"/>
      <c r="F35" s="106"/>
      <c r="G35" s="106"/>
      <c r="H35" s="106"/>
      <c r="I35" s="106"/>
    </row>
    <row r="36" spans="1:19" s="1" customFormat="1" ht="13.5" customHeight="1">
      <c r="A36" s="517"/>
      <c r="B36" s="517"/>
      <c r="C36" s="517"/>
      <c r="D36" s="517"/>
      <c r="E36" s="517"/>
      <c r="F36" s="517"/>
      <c r="G36" s="517"/>
      <c r="H36" s="517"/>
      <c r="I36" s="517"/>
      <c r="J36" s="517"/>
    </row>
    <row r="37" spans="1:19" ht="17.25" customHeight="1" thickBot="1">
      <c r="A37" s="484" t="s">
        <v>35</v>
      </c>
      <c r="B37" s="484"/>
      <c r="C37" s="484"/>
      <c r="D37" s="150">
        <f>F34/G34</f>
        <v>0.82091276718659734</v>
      </c>
      <c r="E37" s="151"/>
      <c r="F37" s="151"/>
      <c r="G37" s="151"/>
      <c r="H37" s="151"/>
      <c r="I37" s="151"/>
    </row>
    <row r="38" spans="1:19" ht="15.75" customHeight="1">
      <c r="A38" s="501" t="s">
        <v>9</v>
      </c>
      <c r="B38" s="518" t="s">
        <v>52</v>
      </c>
      <c r="C38" s="343" t="s">
        <v>53</v>
      </c>
      <c r="D38" s="343"/>
      <c r="E38" s="343"/>
      <c r="F38" s="343"/>
      <c r="G38" s="343" t="s">
        <v>54</v>
      </c>
      <c r="H38" s="343"/>
      <c r="I38" s="341"/>
    </row>
    <row r="39" spans="1:19">
      <c r="A39" s="502"/>
      <c r="B39" s="389"/>
      <c r="C39" s="117" t="s">
        <v>55</v>
      </c>
      <c r="D39" s="117" t="s">
        <v>56</v>
      </c>
      <c r="E39" s="117" t="s">
        <v>57</v>
      </c>
      <c r="F39" s="117" t="s">
        <v>58</v>
      </c>
      <c r="G39" s="117" t="s">
        <v>59</v>
      </c>
      <c r="H39" s="366" t="s">
        <v>26</v>
      </c>
      <c r="I39" s="375"/>
    </row>
    <row r="40" spans="1:19">
      <c r="A40" s="181" t="s">
        <v>28</v>
      </c>
      <c r="B40" s="187" t="s">
        <v>60</v>
      </c>
      <c r="C40" s="65">
        <v>10</v>
      </c>
      <c r="D40" s="188">
        <v>9</v>
      </c>
      <c r="E40" s="96">
        <v>10</v>
      </c>
      <c r="F40" s="83">
        <v>8</v>
      </c>
      <c r="G40" s="83">
        <f>SUM(C40:F40)</f>
        <v>37</v>
      </c>
      <c r="H40" s="509">
        <f>G40/G43</f>
        <v>0.578125</v>
      </c>
      <c r="I40" s="510"/>
    </row>
    <row r="41" spans="1:19">
      <c r="A41" s="181" t="s">
        <v>29</v>
      </c>
      <c r="B41" s="187" t="s">
        <v>61</v>
      </c>
      <c r="C41" s="83">
        <v>8</v>
      </c>
      <c r="D41" s="189">
        <v>7</v>
      </c>
      <c r="E41" s="96">
        <v>5</v>
      </c>
      <c r="F41" s="83">
        <v>7</v>
      </c>
      <c r="G41" s="83">
        <f>SUM(C41:F41)</f>
        <v>27</v>
      </c>
      <c r="H41" s="509">
        <f>G41/G43</f>
        <v>0.421875</v>
      </c>
      <c r="I41" s="510"/>
    </row>
    <row r="42" spans="1:19">
      <c r="A42" s="190" t="s">
        <v>30</v>
      </c>
      <c r="B42" s="191" t="s">
        <v>164</v>
      </c>
      <c r="C42" s="192"/>
      <c r="D42" s="273">
        <v>2</v>
      </c>
      <c r="E42" s="193">
        <v>2</v>
      </c>
      <c r="F42" s="274">
        <v>2</v>
      </c>
      <c r="G42" s="83">
        <f>SUM(C42:F42)</f>
        <v>6</v>
      </c>
      <c r="H42" s="511"/>
      <c r="I42" s="512"/>
    </row>
    <row r="43" spans="1:19" ht="15" customHeight="1" thickBot="1">
      <c r="A43" s="515" t="s">
        <v>428</v>
      </c>
      <c r="B43" s="516"/>
      <c r="C43" s="194">
        <f>SUM(C40:C41)</f>
        <v>18</v>
      </c>
      <c r="D43" s="194">
        <f>SUM(D40:D41)</f>
        <v>16</v>
      </c>
      <c r="E43" s="194">
        <f>SUM(E40:E41)</f>
        <v>15</v>
      </c>
      <c r="F43" s="201">
        <f>SUM(F40:F41)</f>
        <v>15</v>
      </c>
      <c r="G43" s="201">
        <f>SUM(G40:G41)</f>
        <v>64</v>
      </c>
      <c r="H43" s="513">
        <f>SUM(H40:I41)</f>
        <v>1</v>
      </c>
      <c r="I43" s="514"/>
    </row>
    <row r="44" spans="1:19" ht="15" hidden="1" customHeight="1" thickBot="1">
      <c r="A44" s="151"/>
      <c r="B44" s="152"/>
      <c r="C44" s="151"/>
      <c r="D44" s="153"/>
      <c r="E44" s="151"/>
      <c r="F44" s="151"/>
      <c r="G44" s="151"/>
      <c r="H44" s="151"/>
      <c r="I44" s="151"/>
    </row>
    <row r="45" spans="1:19" ht="15" customHeight="1">
      <c r="A45" s="151"/>
      <c r="B45" s="152"/>
      <c r="C45" s="151"/>
      <c r="D45" s="153"/>
      <c r="E45" s="151"/>
      <c r="F45" s="151"/>
      <c r="G45" s="151"/>
      <c r="H45" s="151"/>
      <c r="I45" s="151"/>
    </row>
    <row r="46" spans="1:19" ht="15" customHeight="1">
      <c r="A46" s="358" t="s">
        <v>250</v>
      </c>
      <c r="B46" s="358"/>
      <c r="C46"/>
      <c r="D46"/>
      <c r="E46"/>
      <c r="F46"/>
      <c r="G46" s="58" t="s">
        <v>160</v>
      </c>
      <c r="H46"/>
      <c r="J46" s="62" t="s">
        <v>372</v>
      </c>
      <c r="K46" s="62"/>
      <c r="L46" s="62"/>
      <c r="M46" s="62"/>
      <c r="N46" s="62"/>
      <c r="O46"/>
      <c r="P46"/>
      <c r="Q46"/>
      <c r="R46"/>
    </row>
    <row r="47" spans="1:19" ht="12.6" customHeight="1">
      <c r="A47" s="371" t="s">
        <v>286</v>
      </c>
      <c r="B47" s="371"/>
      <c r="C47"/>
      <c r="D47"/>
      <c r="E47"/>
      <c r="F47"/>
      <c r="G47" s="58" t="s">
        <v>147</v>
      </c>
      <c r="H47"/>
      <c r="J47" s="261"/>
      <c r="K47" s="261"/>
      <c r="L47" s="261"/>
      <c r="M47" s="261"/>
      <c r="N47" s="261"/>
      <c r="O47"/>
      <c r="P47"/>
      <c r="Q47"/>
      <c r="R47"/>
      <c r="S47"/>
    </row>
    <row r="48" spans="1:19" s="1" customFormat="1" ht="13.5" customHeight="1">
      <c r="B48" s="262"/>
      <c r="C48" s="58"/>
      <c r="D48" s="58"/>
      <c r="E48" s="58"/>
      <c r="F48" s="58"/>
      <c r="G48" s="58"/>
      <c r="H48" s="58"/>
      <c r="J48" s="58"/>
      <c r="K48" s="58"/>
      <c r="L48" s="58"/>
      <c r="M48" s="58"/>
      <c r="N48" s="58"/>
      <c r="O48" s="58"/>
      <c r="P48" s="58"/>
      <c r="Q48" s="58"/>
      <c r="R48"/>
      <c r="S48" s="50"/>
    </row>
    <row r="49" spans="1:17" s="1" customFormat="1" ht="14.25" customHeight="1">
      <c r="A49" s="58" t="s">
        <v>97</v>
      </c>
      <c r="B49" s="58"/>
      <c r="C49" s="62"/>
      <c r="D49" s="58"/>
      <c r="E49" s="58"/>
      <c r="F49" s="58"/>
      <c r="G49" s="1" t="s">
        <v>411</v>
      </c>
      <c r="L49"/>
      <c r="M49" s="28"/>
      <c r="N49" s="28"/>
      <c r="O49" s="28"/>
      <c r="P49" s="28"/>
      <c r="Q49" s="28"/>
    </row>
    <row r="50" spans="1:17" s="1" customFormat="1" ht="9.75" customHeight="1">
      <c r="A50" s="58" t="s">
        <v>410</v>
      </c>
      <c r="B50" s="58"/>
      <c r="C50" s="62"/>
      <c r="D50" s="58"/>
      <c r="E50" s="58"/>
      <c r="F50" s="58"/>
      <c r="G50" s="58" t="s">
        <v>412</v>
      </c>
      <c r="H50"/>
      <c r="L50"/>
      <c r="M50"/>
      <c r="N50"/>
      <c r="O50"/>
      <c r="P50"/>
      <c r="Q50"/>
    </row>
    <row r="51" spans="1:17" s="1" customFormat="1" ht="11.25" customHeight="1">
      <c r="D51" s="353"/>
      <c r="E51" s="353"/>
      <c r="F51" s="353"/>
      <c r="I51" s="58"/>
      <c r="J51" s="58"/>
    </row>
    <row r="52" spans="1:17" s="1" customFormat="1" ht="13.15" customHeight="1">
      <c r="D52" s="508"/>
      <c r="E52" s="508"/>
      <c r="F52" s="508"/>
      <c r="G52" s="508"/>
      <c r="H52" s="508"/>
    </row>
  </sheetData>
  <mergeCells count="43">
    <mergeCell ref="C38:F38"/>
    <mergeCell ref="A47:B47"/>
    <mergeCell ref="A34:B34"/>
    <mergeCell ref="D52:H52"/>
    <mergeCell ref="H40:I40"/>
    <mergeCell ref="H41:I41"/>
    <mergeCell ref="H42:I42"/>
    <mergeCell ref="H43:I43"/>
    <mergeCell ref="A43:B43"/>
    <mergeCell ref="H39:I39"/>
    <mergeCell ref="G38:I38"/>
    <mergeCell ref="A36:J36"/>
    <mergeCell ref="D51:F51"/>
    <mergeCell ref="A38:A39"/>
    <mergeCell ref="B38:B39"/>
    <mergeCell ref="H23:I23"/>
    <mergeCell ref="A24:B24"/>
    <mergeCell ref="H24:I24"/>
    <mergeCell ref="H25:I25"/>
    <mergeCell ref="D28:D29"/>
    <mergeCell ref="A28:A29"/>
    <mergeCell ref="B28:B29"/>
    <mergeCell ref="C28:C29"/>
    <mergeCell ref="I28:I29"/>
    <mergeCell ref="F28:G28"/>
    <mergeCell ref="E28:E29"/>
    <mergeCell ref="H28:H29"/>
    <mergeCell ref="A1:L1"/>
    <mergeCell ref="A2:L2"/>
    <mergeCell ref="A3:Q3"/>
    <mergeCell ref="A7:D7"/>
    <mergeCell ref="A46:B46"/>
    <mergeCell ref="A37:C37"/>
    <mergeCell ref="H20:I20"/>
    <mergeCell ref="D21:D22"/>
    <mergeCell ref="E21:E22"/>
    <mergeCell ref="C11:D11"/>
    <mergeCell ref="E11:F11"/>
    <mergeCell ref="G11:H11"/>
    <mergeCell ref="F21:F22"/>
    <mergeCell ref="A21:A22"/>
    <mergeCell ref="G21:G22"/>
    <mergeCell ref="H21:I22"/>
  </mergeCells>
  <pageMargins left="0.25" right="0.25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Q44"/>
  <sheetViews>
    <sheetView workbookViewId="0">
      <selection activeCell="F32" sqref="F32"/>
    </sheetView>
  </sheetViews>
  <sheetFormatPr defaultRowHeight="12.75"/>
  <cols>
    <col min="1" max="1" width="3.85546875" customWidth="1"/>
    <col min="2" max="2" width="40.7109375" customWidth="1"/>
    <col min="3" max="3" width="43.140625" customWidth="1"/>
  </cols>
  <sheetData>
    <row r="1" spans="2:43">
      <c r="B1" s="314" t="s">
        <v>104</v>
      </c>
      <c r="C1" s="314"/>
    </row>
    <row r="2" spans="2:43">
      <c r="B2" s="314" t="s">
        <v>25</v>
      </c>
      <c r="C2" s="314"/>
    </row>
    <row r="3" spans="2:43" ht="15.75">
      <c r="B3" s="315" t="s">
        <v>429</v>
      </c>
      <c r="C3" s="315"/>
      <c r="D3" s="49"/>
    </row>
    <row r="4" spans="2:43">
      <c r="B4" s="40" t="s">
        <v>65</v>
      </c>
      <c r="D4" s="58"/>
      <c r="E4" s="58"/>
    </row>
    <row r="5" spans="2:43">
      <c r="B5" s="33" t="s">
        <v>384</v>
      </c>
      <c r="C5" s="61"/>
      <c r="D5" s="61"/>
      <c r="E5" s="61"/>
      <c r="F5" s="61"/>
      <c r="G5" s="61"/>
      <c r="H5" s="61"/>
      <c r="I5" s="6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7"/>
      <c r="AO5" s="67"/>
      <c r="AP5" s="34"/>
      <c r="AQ5" s="34"/>
    </row>
    <row r="6" spans="2:43">
      <c r="B6" s="316" t="s">
        <v>381</v>
      </c>
      <c r="C6" s="316"/>
      <c r="D6" s="58"/>
      <c r="E6" s="58"/>
    </row>
    <row r="7" spans="2:43">
      <c r="B7" s="40" t="s">
        <v>382</v>
      </c>
      <c r="C7" s="40"/>
      <c r="D7" s="58"/>
      <c r="E7" s="58"/>
    </row>
    <row r="8" spans="2:43">
      <c r="B8" s="58" t="s">
        <v>383</v>
      </c>
      <c r="D8" s="58"/>
      <c r="E8" s="58"/>
    </row>
    <row r="9" spans="2:43">
      <c r="B9" s="40"/>
      <c r="C9" s="40"/>
      <c r="D9" s="61"/>
      <c r="E9" s="61"/>
    </row>
    <row r="10" spans="2:43">
      <c r="B10" s="266" t="s">
        <v>279</v>
      </c>
      <c r="C10" s="40"/>
      <c r="D10" s="61"/>
      <c r="E10" s="61"/>
    </row>
    <row r="11" spans="2:43">
      <c r="B11" s="40"/>
      <c r="C11" s="40"/>
      <c r="D11" s="61"/>
      <c r="E11" s="61"/>
    </row>
    <row r="12" spans="2:43">
      <c r="B12" s="61"/>
      <c r="C12" s="61"/>
      <c r="D12" s="61"/>
      <c r="E12" s="61"/>
    </row>
    <row r="13" spans="2:43">
      <c r="B13" s="285" t="s">
        <v>280</v>
      </c>
      <c r="C13" s="286" t="s">
        <v>105</v>
      </c>
    </row>
    <row r="14" spans="2:43" ht="33.6" customHeight="1">
      <c r="B14" s="287" t="s">
        <v>289</v>
      </c>
      <c r="C14" s="287" t="s">
        <v>379</v>
      </c>
    </row>
    <row r="15" spans="2:43">
      <c r="B15" s="287" t="s">
        <v>290</v>
      </c>
      <c r="C15" s="287" t="s">
        <v>281</v>
      </c>
    </row>
    <row r="16" spans="2:43" ht="24.6" customHeight="1">
      <c r="B16" s="287" t="s">
        <v>291</v>
      </c>
      <c r="C16" s="287" t="s">
        <v>282</v>
      </c>
    </row>
    <row r="17" spans="2:3" ht="24.6" customHeight="1">
      <c r="B17" s="287" t="s">
        <v>356</v>
      </c>
      <c r="C17" s="287" t="s">
        <v>283</v>
      </c>
    </row>
    <row r="18" spans="2:3" ht="24.6" customHeight="1">
      <c r="B18" s="287" t="s">
        <v>357</v>
      </c>
      <c r="C18" s="287" t="s">
        <v>284</v>
      </c>
    </row>
    <row r="19" spans="2:3" ht="24.6" customHeight="1">
      <c r="B19" s="287" t="s">
        <v>358</v>
      </c>
      <c r="C19" s="287" t="s">
        <v>285</v>
      </c>
    </row>
    <row r="20" spans="2:3" ht="24.6" customHeight="1">
      <c r="B20" s="287" t="s">
        <v>359</v>
      </c>
      <c r="C20" s="287" t="s">
        <v>380</v>
      </c>
    </row>
    <row r="21" spans="2:3" ht="26.45" customHeight="1">
      <c r="B21" s="287" t="s">
        <v>360</v>
      </c>
      <c r="C21" s="287"/>
    </row>
    <row r="22" spans="2:3" ht="24">
      <c r="B22" s="287" t="s">
        <v>361</v>
      </c>
      <c r="C22" s="288"/>
    </row>
    <row r="23" spans="2:3" ht="24">
      <c r="B23" s="287" t="s">
        <v>362</v>
      </c>
      <c r="C23" s="288"/>
    </row>
    <row r="24" spans="2:3" ht="24">
      <c r="B24" s="287" t="s">
        <v>363</v>
      </c>
      <c r="C24" s="288"/>
    </row>
    <row r="25" spans="2:3">
      <c r="B25" s="287" t="s">
        <v>364</v>
      </c>
      <c r="C25" s="287"/>
    </row>
    <row r="26" spans="2:3" ht="24">
      <c r="B26" s="287" t="s">
        <v>365</v>
      </c>
      <c r="C26" s="287"/>
    </row>
    <row r="27" spans="2:3">
      <c r="B27" s="287" t="s">
        <v>366</v>
      </c>
      <c r="C27" s="287"/>
    </row>
    <row r="28" spans="2:3" ht="24">
      <c r="B28" s="287" t="s">
        <v>367</v>
      </c>
      <c r="C28" s="287"/>
    </row>
    <row r="29" spans="2:3" ht="24">
      <c r="B29" s="287" t="s">
        <v>368</v>
      </c>
      <c r="C29" s="287"/>
    </row>
    <row r="30" spans="2:3" ht="24">
      <c r="B30" s="287" t="s">
        <v>369</v>
      </c>
      <c r="C30" s="287"/>
    </row>
    <row r="31" spans="2:3" ht="24">
      <c r="B31" s="287" t="s">
        <v>388</v>
      </c>
      <c r="C31" s="287"/>
    </row>
    <row r="32" spans="2:3">
      <c r="B32" s="287" t="s">
        <v>389</v>
      </c>
      <c r="C32" s="287"/>
    </row>
    <row r="33" spans="2:4">
      <c r="B33" s="287" t="s">
        <v>390</v>
      </c>
      <c r="C33" s="287"/>
    </row>
    <row r="34" spans="2:4" ht="24">
      <c r="B34" s="287" t="s">
        <v>391</v>
      </c>
      <c r="C34" s="289"/>
    </row>
    <row r="35" spans="2:4" ht="24">
      <c r="B35" s="287" t="s">
        <v>392</v>
      </c>
      <c r="C35" s="289"/>
    </row>
    <row r="36" spans="2:4">
      <c r="B36" s="61"/>
      <c r="C36" s="44"/>
    </row>
    <row r="37" spans="2:4">
      <c r="B37" s="209" t="s">
        <v>250</v>
      </c>
      <c r="C37" s="261" t="s">
        <v>96</v>
      </c>
    </row>
    <row r="38" spans="2:4">
      <c r="B38" s="262" t="s">
        <v>286</v>
      </c>
      <c r="C38" s="28" t="s">
        <v>147</v>
      </c>
    </row>
    <row r="39" spans="2:4">
      <c r="B39" s="28"/>
      <c r="C39" s="28"/>
    </row>
    <row r="40" spans="2:4">
      <c r="B40" s="58" t="s">
        <v>97</v>
      </c>
      <c r="C40" s="519" t="s">
        <v>239</v>
      </c>
      <c r="D40" s="519"/>
    </row>
    <row r="41" spans="2:4">
      <c r="B41" s="58" t="s">
        <v>287</v>
      </c>
      <c r="C41" s="352" t="s">
        <v>288</v>
      </c>
      <c r="D41" s="352"/>
    </row>
    <row r="42" spans="2:4">
      <c r="B42" s="61"/>
      <c r="C42" s="44"/>
    </row>
    <row r="43" spans="2:4">
      <c r="B43" s="519"/>
      <c r="C43" s="519"/>
    </row>
    <row r="44" spans="2:4">
      <c r="B44" s="352"/>
      <c r="C44" s="352"/>
    </row>
  </sheetData>
  <mergeCells count="8">
    <mergeCell ref="B43:C43"/>
    <mergeCell ref="B44:C44"/>
    <mergeCell ref="B1:C1"/>
    <mergeCell ref="B2:C2"/>
    <mergeCell ref="B3:C3"/>
    <mergeCell ref="B6:C6"/>
    <mergeCell ref="C40:D40"/>
    <mergeCell ref="C41:D41"/>
  </mergeCells>
  <pageMargins left="0.7" right="0.7" top="0.75" bottom="0.75" header="0.3" footer="0.3"/>
  <pageSetup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V44"/>
  <sheetViews>
    <sheetView workbookViewId="0">
      <selection activeCell="A3" sqref="A3:C3"/>
    </sheetView>
  </sheetViews>
  <sheetFormatPr defaultRowHeight="12.75"/>
  <cols>
    <col min="1" max="1" width="6.28515625" customWidth="1"/>
    <col min="2" max="2" width="45.140625" customWidth="1"/>
    <col min="3" max="3" width="46.28515625" customWidth="1"/>
    <col min="7" max="7" width="50" customWidth="1"/>
  </cols>
  <sheetData>
    <row r="1" spans="1:48" s="64" customFormat="1">
      <c r="A1" s="314" t="s">
        <v>106</v>
      </c>
      <c r="B1" s="314"/>
      <c r="C1" s="58"/>
    </row>
    <row r="2" spans="1:48" s="64" customFormat="1">
      <c r="A2" s="314" t="s">
        <v>112</v>
      </c>
      <c r="B2" s="314"/>
      <c r="C2" s="58"/>
    </row>
    <row r="3" spans="1:48" s="64" customFormat="1">
      <c r="A3" s="352" t="s">
        <v>441</v>
      </c>
      <c r="B3" s="352"/>
      <c r="C3" s="352"/>
      <c r="E3" s="314"/>
      <c r="F3" s="314"/>
      <c r="G3" s="314"/>
      <c r="J3" s="49"/>
      <c r="K3" s="49"/>
    </row>
    <row r="4" spans="1:48" s="64" customFormat="1">
      <c r="A4" s="58"/>
      <c r="B4" s="28"/>
      <c r="C4" s="66"/>
      <c r="D4" s="68"/>
      <c r="E4" s="314"/>
      <c r="F4" s="314"/>
      <c r="G4" s="314"/>
      <c r="H4" s="68"/>
      <c r="I4" s="68"/>
    </row>
    <row r="5" spans="1:48" s="64" customFormat="1" ht="15.75">
      <c r="A5" s="58" t="s">
        <v>107</v>
      </c>
      <c r="B5" s="58"/>
      <c r="C5" s="66"/>
      <c r="D5" s="45"/>
      <c r="E5" s="315"/>
      <c r="F5" s="315"/>
      <c r="G5" s="315"/>
      <c r="H5" s="45"/>
      <c r="I5" s="45"/>
      <c r="J5" s="45"/>
      <c r="K5" s="45"/>
      <c r="L5" s="45"/>
      <c r="M5" s="45"/>
      <c r="N5" s="45"/>
      <c r="O5" s="45"/>
      <c r="P5" s="45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9"/>
      <c r="AV5" s="49"/>
    </row>
    <row r="6" spans="1:48" s="64" customFormat="1">
      <c r="A6" s="58" t="s">
        <v>108</v>
      </c>
      <c r="B6" s="58"/>
      <c r="C6" s="58"/>
      <c r="D6" s="49"/>
      <c r="E6" s="40"/>
      <c r="F6"/>
      <c r="G6"/>
      <c r="H6" s="49"/>
      <c r="I6" s="49"/>
    </row>
    <row r="7" spans="1:48" s="64" customFormat="1">
      <c r="A7" s="58" t="s">
        <v>109</v>
      </c>
      <c r="B7" s="58"/>
      <c r="C7" s="268"/>
      <c r="D7" s="7"/>
      <c r="E7" s="33"/>
      <c r="F7" s="33"/>
      <c r="G7" s="61"/>
      <c r="H7" s="7"/>
      <c r="I7" s="7"/>
      <c r="J7" s="49"/>
    </row>
    <row r="8" spans="1:48" s="64" customFormat="1">
      <c r="A8" s="58" t="s">
        <v>110</v>
      </c>
      <c r="B8" s="58"/>
      <c r="C8" s="58"/>
      <c r="E8" s="316"/>
      <c r="F8" s="316"/>
      <c r="G8" s="316"/>
    </row>
    <row r="9" spans="1:48" s="64" customFormat="1">
      <c r="A9" s="58" t="s">
        <v>385</v>
      </c>
      <c r="B9" s="58"/>
      <c r="C9" s="33"/>
      <c r="D9" s="45"/>
      <c r="E9" s="40"/>
      <c r="F9" s="40"/>
      <c r="G9" s="40"/>
      <c r="H9" s="45"/>
      <c r="I9" s="45"/>
      <c r="J9" s="45"/>
      <c r="K9" s="45"/>
      <c r="L9" s="45"/>
    </row>
    <row r="10" spans="1:48">
      <c r="A10" s="61"/>
      <c r="B10" s="61"/>
      <c r="C10" s="61"/>
      <c r="D10" s="61"/>
      <c r="E10" s="58"/>
      <c r="H10" s="61"/>
      <c r="I10" s="61"/>
      <c r="J10" s="61"/>
      <c r="K10" s="61"/>
      <c r="L10" s="61"/>
    </row>
    <row r="11" spans="1:48">
      <c r="A11" s="520" t="s">
        <v>292</v>
      </c>
      <c r="B11" s="520"/>
      <c r="C11" s="520"/>
      <c r="D11" s="520"/>
    </row>
    <row r="13" spans="1:48" s="64" customFormat="1" ht="30" customHeight="1">
      <c r="B13" s="310" t="s">
        <v>293</v>
      </c>
      <c r="C13" s="310" t="s">
        <v>294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48" s="64" customFormat="1" ht="27.6" customHeight="1">
      <c r="B14" s="287" t="s">
        <v>306</v>
      </c>
      <c r="C14" s="287" t="s">
        <v>354</v>
      </c>
      <c r="D14"/>
      <c r="E14"/>
      <c r="F14"/>
      <c r="G14" s="53"/>
      <c r="H14"/>
      <c r="I14"/>
      <c r="J14"/>
      <c r="K14"/>
      <c r="L14"/>
      <c r="M14"/>
      <c r="N14"/>
      <c r="O14"/>
      <c r="P14"/>
      <c r="Q14"/>
      <c r="R14"/>
    </row>
    <row r="15" spans="1:48" s="64" customFormat="1" ht="20.45" customHeight="1">
      <c r="A15" s="7"/>
      <c r="B15" s="287" t="s">
        <v>307</v>
      </c>
      <c r="C15" s="287" t="s">
        <v>295</v>
      </c>
      <c r="D15"/>
      <c r="E15" s="53"/>
      <c r="F15" s="53" t="s">
        <v>372</v>
      </c>
      <c r="G15" s="53"/>
      <c r="H15"/>
      <c r="I15"/>
      <c r="J15"/>
      <c r="K15"/>
      <c r="L15"/>
      <c r="M15"/>
      <c r="N15"/>
      <c r="O15"/>
      <c r="P15"/>
      <c r="Q15"/>
      <c r="R15"/>
    </row>
    <row r="16" spans="1:48" s="64" customFormat="1" ht="25.9" customHeight="1">
      <c r="A16" s="7"/>
      <c r="B16" s="287" t="s">
        <v>308</v>
      </c>
      <c r="C16" s="287" t="s">
        <v>296</v>
      </c>
      <c r="D16"/>
      <c r="E16" s="53"/>
      <c r="F16" s="53"/>
      <c r="G16" s="272"/>
      <c r="H16"/>
      <c r="I16"/>
      <c r="J16"/>
      <c r="K16"/>
      <c r="L16"/>
      <c r="M16"/>
      <c r="N16"/>
      <c r="O16"/>
      <c r="P16"/>
      <c r="Q16"/>
      <c r="R16"/>
    </row>
    <row r="17" spans="1:18" s="64" customFormat="1" ht="20.45" customHeight="1">
      <c r="A17" s="7"/>
      <c r="B17" s="287" t="s">
        <v>370</v>
      </c>
      <c r="C17" s="287" t="s">
        <v>297</v>
      </c>
      <c r="D17"/>
      <c r="E17" s="53"/>
      <c r="F17" s="53"/>
      <c r="G17"/>
      <c r="H17"/>
      <c r="I17"/>
      <c r="J17"/>
      <c r="K17"/>
      <c r="L17"/>
      <c r="M17"/>
      <c r="N17"/>
      <c r="O17"/>
      <c r="P17"/>
      <c r="Q17"/>
      <c r="R17"/>
    </row>
    <row r="18" spans="1:18" s="64" customFormat="1" ht="14.45" customHeight="1">
      <c r="A18" s="7"/>
      <c r="B18" s="287" t="s">
        <v>371</v>
      </c>
      <c r="C18" s="287" t="s">
        <v>298</v>
      </c>
      <c r="D18"/>
      <c r="E18" s="53"/>
      <c r="F18" s="53"/>
      <c r="G18"/>
      <c r="H18"/>
      <c r="I18"/>
      <c r="J18"/>
      <c r="K18"/>
      <c r="L18"/>
      <c r="M18"/>
      <c r="N18"/>
      <c r="O18"/>
      <c r="P18"/>
      <c r="Q18"/>
      <c r="R18"/>
    </row>
    <row r="19" spans="1:18" s="64" customFormat="1" ht="21" customHeight="1">
      <c r="B19" s="287" t="s">
        <v>373</v>
      </c>
      <c r="C19" s="287" t="s">
        <v>299</v>
      </c>
      <c r="D19"/>
      <c r="E19" s="53"/>
      <c r="F19" s="53"/>
      <c r="G19"/>
      <c r="H19"/>
      <c r="I19"/>
      <c r="J19"/>
      <c r="K19"/>
      <c r="L19"/>
      <c r="M19"/>
      <c r="N19"/>
      <c r="O19"/>
      <c r="P19"/>
      <c r="Q19"/>
      <c r="R19"/>
    </row>
    <row r="20" spans="1:18" s="64" customFormat="1" ht="24" customHeight="1">
      <c r="A20" s="45"/>
      <c r="B20" s="287" t="s">
        <v>309</v>
      </c>
      <c r="C20" s="287" t="s">
        <v>300</v>
      </c>
      <c r="D20"/>
      <c r="E20" s="53"/>
      <c r="F20" s="53"/>
      <c r="G20"/>
      <c r="H20"/>
      <c r="I20"/>
      <c r="J20"/>
      <c r="K20"/>
      <c r="L20"/>
      <c r="M20"/>
      <c r="N20"/>
      <c r="O20"/>
      <c r="P20"/>
      <c r="Q20"/>
      <c r="R20"/>
    </row>
    <row r="21" spans="1:18" ht="24.6" customHeight="1">
      <c r="A21" s="61"/>
      <c r="B21" s="287" t="s">
        <v>310</v>
      </c>
      <c r="C21" s="287"/>
      <c r="E21" s="53"/>
      <c r="F21" s="53"/>
    </row>
    <row r="22" spans="1:18" ht="30" customHeight="1">
      <c r="B22" s="287" t="s">
        <v>311</v>
      </c>
      <c r="C22" s="287"/>
      <c r="E22" s="53"/>
      <c r="F22" s="53"/>
      <c r="G22" s="272"/>
    </row>
    <row r="23" spans="1:18" ht="30" customHeight="1">
      <c r="B23" s="287" t="s">
        <v>312</v>
      </c>
      <c r="C23" s="287"/>
      <c r="E23" s="53"/>
      <c r="F23" s="53"/>
    </row>
    <row r="24" spans="1:18" ht="23.45" customHeight="1">
      <c r="B24" s="287" t="s">
        <v>374</v>
      </c>
      <c r="C24" s="289"/>
      <c r="E24" s="53"/>
    </row>
    <row r="25" spans="1:18" ht="22.9" customHeight="1">
      <c r="B25" s="287" t="s">
        <v>375</v>
      </c>
      <c r="C25" s="289"/>
      <c r="E25" s="53"/>
    </row>
    <row r="26" spans="1:18" ht="21.6" customHeight="1">
      <c r="B26" s="287" t="s">
        <v>376</v>
      </c>
      <c r="C26" s="289"/>
      <c r="E26" s="53"/>
    </row>
    <row r="27" spans="1:18" ht="19.899999999999999" customHeight="1">
      <c r="B27" s="287" t="s">
        <v>377</v>
      </c>
      <c r="C27" s="289"/>
      <c r="E27" s="53"/>
      <c r="G27" s="272"/>
    </row>
    <row r="28" spans="1:18" ht="18.600000000000001" customHeight="1">
      <c r="B28" s="287" t="s">
        <v>378</v>
      </c>
      <c r="C28" s="289"/>
      <c r="E28" s="53"/>
      <c r="G28" s="272"/>
    </row>
    <row r="29" spans="1:18" ht="28.15" customHeight="1">
      <c r="B29" s="287" t="s">
        <v>386</v>
      </c>
      <c r="C29" s="289"/>
      <c r="E29" s="53"/>
      <c r="G29" s="272"/>
    </row>
    <row r="30" spans="1:18" ht="30" customHeight="1">
      <c r="B30" s="287" t="s">
        <v>387</v>
      </c>
      <c r="C30" s="289"/>
      <c r="E30" s="53"/>
      <c r="G30" s="272"/>
    </row>
    <row r="31" spans="1:18" ht="23.45" customHeight="1">
      <c r="B31" s="287" t="s">
        <v>395</v>
      </c>
      <c r="C31" s="289"/>
      <c r="E31" s="53"/>
    </row>
    <row r="32" spans="1:18" ht="21" customHeight="1">
      <c r="B32" s="287" t="s">
        <v>396</v>
      </c>
      <c r="C32" s="289"/>
      <c r="E32" s="53"/>
    </row>
    <row r="33" spans="1:18" ht="22.15" customHeight="1">
      <c r="B33" s="287" t="s">
        <v>397</v>
      </c>
      <c r="C33" s="289"/>
      <c r="E33" s="53"/>
      <c r="M33" s="53"/>
    </row>
    <row r="34" spans="1:18" ht="22.15" customHeight="1">
      <c r="B34" s="287" t="s">
        <v>398</v>
      </c>
      <c r="C34" s="289"/>
      <c r="E34" s="53"/>
      <c r="M34" s="53"/>
    </row>
    <row r="35" spans="1:18" ht="22.15" customHeight="1">
      <c r="B35" s="287" t="s">
        <v>399</v>
      </c>
      <c r="C35" s="289"/>
      <c r="E35" s="53"/>
      <c r="M35" s="53"/>
    </row>
    <row r="36" spans="1:18">
      <c r="B36" s="209" t="s">
        <v>250</v>
      </c>
      <c r="C36" s="261" t="s">
        <v>111</v>
      </c>
    </row>
    <row r="37" spans="1:18">
      <c r="B37" s="262" t="s">
        <v>301</v>
      </c>
      <c r="C37" s="28" t="s">
        <v>302</v>
      </c>
    </row>
    <row r="38" spans="1:18">
      <c r="B38" s="28"/>
      <c r="C38" s="28"/>
      <c r="F38" s="1"/>
      <c r="G38" s="1"/>
      <c r="H38" s="1"/>
      <c r="I38" s="1"/>
      <c r="J38" s="1"/>
      <c r="K38" s="1"/>
    </row>
    <row r="39" spans="1:18">
      <c r="A39" s="58"/>
      <c r="B39" s="28" t="s">
        <v>113</v>
      </c>
      <c r="C39" s="519" t="s">
        <v>304</v>
      </c>
      <c r="D39" s="519"/>
      <c r="E39" s="58"/>
      <c r="F39" s="58"/>
      <c r="G39" s="58"/>
      <c r="H39" s="58"/>
      <c r="I39" s="58"/>
      <c r="J39" s="58"/>
      <c r="K39" s="58"/>
    </row>
    <row r="40" spans="1:18">
      <c r="B40" s="28" t="s">
        <v>303</v>
      </c>
      <c r="C40" s="352" t="s">
        <v>305</v>
      </c>
      <c r="D40" s="352"/>
      <c r="E40" s="28"/>
      <c r="F40" s="28"/>
      <c r="G40" s="28"/>
      <c r="H40" s="28"/>
      <c r="I40" s="28"/>
      <c r="J40" s="28"/>
      <c r="K40" s="28"/>
    </row>
    <row r="41" spans="1:18">
      <c r="B41" s="61"/>
      <c r="C41" s="44"/>
      <c r="D41" s="63"/>
      <c r="E41" s="1"/>
      <c r="F41" s="1"/>
      <c r="G41" s="1"/>
      <c r="H41" s="1"/>
      <c r="I41" s="1"/>
      <c r="J41" s="1"/>
      <c r="K41" s="1"/>
    </row>
    <row r="42" spans="1:18">
      <c r="B42" s="519"/>
      <c r="C42" s="519"/>
      <c r="D42" s="1"/>
    </row>
    <row r="43" spans="1:18">
      <c r="B43" s="352"/>
      <c r="C43" s="352"/>
    </row>
    <row r="44" spans="1:18"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</row>
  </sheetData>
  <mergeCells count="12">
    <mergeCell ref="B43:C43"/>
    <mergeCell ref="A1:B1"/>
    <mergeCell ref="A2:B2"/>
    <mergeCell ref="A11:D11"/>
    <mergeCell ref="C39:D39"/>
    <mergeCell ref="C40:D40"/>
    <mergeCell ref="A3:C3"/>
    <mergeCell ref="E3:G3"/>
    <mergeCell ref="E4:G4"/>
    <mergeCell ref="E5:G5"/>
    <mergeCell ref="E8:G8"/>
    <mergeCell ref="B42:C42"/>
  </mergeCells>
  <pageMargins left="0.7" right="0.7" top="0.75" bottom="0.75" header="0.3" footer="0.3"/>
  <pageSetup scale="90" orientation="portrait" r:id="rId1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122"/>
  <sheetViews>
    <sheetView tabSelected="1" view="pageBreakPreview" zoomScale="90" zoomScaleNormal="90" zoomScaleSheetLayoutView="90" workbookViewId="0">
      <pane ySplit="12" topLeftCell="A13" activePane="bottomLeft" state="frozen"/>
      <selection pane="bottomLeft" activeCell="A8" sqref="A8"/>
    </sheetView>
  </sheetViews>
  <sheetFormatPr defaultRowHeight="12.75"/>
  <cols>
    <col min="1" max="1" width="7.28515625" customWidth="1"/>
    <col min="2" max="2" width="36.85546875" customWidth="1"/>
    <col min="3" max="3" width="7.5703125" customWidth="1"/>
    <col min="4" max="25" width="3.5703125" bestFit="1" customWidth="1"/>
    <col min="26" max="32" width="3.28515625" bestFit="1" customWidth="1"/>
  </cols>
  <sheetData>
    <row r="1" spans="1:32" s="53" customFormat="1">
      <c r="A1" s="521" t="s">
        <v>104</v>
      </c>
      <c r="B1" s="521"/>
    </row>
    <row r="2" spans="1:32" s="53" customFormat="1">
      <c r="A2" s="521" t="s">
        <v>25</v>
      </c>
      <c r="B2" s="521"/>
    </row>
    <row r="3" spans="1:32" s="53" customFormat="1">
      <c r="A3" s="64" t="s">
        <v>316</v>
      </c>
      <c r="B3" s="64"/>
      <c r="C3" s="52"/>
    </row>
    <row r="4" spans="1:32" s="53" customFormat="1">
      <c r="A4" s="521" t="s">
        <v>349</v>
      </c>
      <c r="B4" s="521"/>
    </row>
    <row r="5" spans="1:32" s="53" customFormat="1">
      <c r="A5" s="521" t="s">
        <v>317</v>
      </c>
      <c r="B5" s="521"/>
    </row>
    <row r="6" spans="1:32" s="53" customFormat="1">
      <c r="A6" s="521" t="s">
        <v>350</v>
      </c>
      <c r="B6" s="521"/>
    </row>
    <row r="7" spans="1:32" s="53" customFormat="1">
      <c r="A7" s="45" t="s">
        <v>401</v>
      </c>
      <c r="B7" s="45"/>
    </row>
    <row r="8" spans="1:32" s="53" customFormat="1"/>
    <row r="9" spans="1:32" s="53" customFormat="1">
      <c r="A9" s="523" t="s">
        <v>429</v>
      </c>
      <c r="B9" s="523"/>
      <c r="C9" s="523"/>
      <c r="D9" s="523"/>
      <c r="E9" s="523"/>
      <c r="F9" s="523"/>
      <c r="G9" s="523"/>
      <c r="H9" s="523"/>
      <c r="I9" s="523"/>
      <c r="J9" s="523"/>
      <c r="K9" s="523"/>
      <c r="L9" s="523"/>
      <c r="M9" s="523"/>
      <c r="N9" s="523"/>
      <c r="O9" s="523"/>
      <c r="P9" s="523"/>
      <c r="Q9" s="523"/>
      <c r="R9" s="523"/>
      <c r="S9" s="523"/>
      <c r="T9" s="523"/>
      <c r="U9" s="523"/>
      <c r="V9" s="523"/>
      <c r="W9" s="523"/>
      <c r="X9" s="523"/>
      <c r="Y9" s="523"/>
      <c r="Z9" s="523"/>
      <c r="AA9" s="523"/>
      <c r="AB9" s="523"/>
      <c r="AC9" s="523"/>
      <c r="AD9" s="523"/>
      <c r="AE9" s="523"/>
      <c r="AF9" s="523"/>
    </row>
    <row r="10" spans="1:32" s="53" customFormat="1">
      <c r="E10" s="64"/>
      <c r="F10" s="64"/>
    </row>
    <row r="11" spans="1:32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35.25">
      <c r="A12" s="299" t="s">
        <v>318</v>
      </c>
      <c r="B12" s="300" t="s">
        <v>319</v>
      </c>
      <c r="C12" s="301" t="s">
        <v>320</v>
      </c>
      <c r="D12" s="292" t="s">
        <v>321</v>
      </c>
      <c r="E12" s="292" t="s">
        <v>322</v>
      </c>
      <c r="F12" s="292" t="s">
        <v>323</v>
      </c>
      <c r="G12" s="292" t="s">
        <v>324</v>
      </c>
      <c r="H12" s="292" t="s">
        <v>325</v>
      </c>
      <c r="I12" s="292" t="s">
        <v>326</v>
      </c>
      <c r="J12" s="292" t="s">
        <v>327</v>
      </c>
      <c r="K12" s="292" t="s">
        <v>328</v>
      </c>
      <c r="L12" s="292" t="s">
        <v>329</v>
      </c>
      <c r="M12" s="292" t="s">
        <v>330</v>
      </c>
      <c r="N12" s="292" t="s">
        <v>331</v>
      </c>
      <c r="O12" s="292" t="s">
        <v>332</v>
      </c>
      <c r="P12" s="292" t="s">
        <v>333</v>
      </c>
      <c r="Q12" s="292" t="s">
        <v>334</v>
      </c>
      <c r="R12" s="292" t="s">
        <v>335</v>
      </c>
      <c r="S12" s="292" t="s">
        <v>336</v>
      </c>
      <c r="T12" s="292" t="s">
        <v>337</v>
      </c>
      <c r="U12" s="292" t="s">
        <v>351</v>
      </c>
      <c r="V12" s="292" t="s">
        <v>352</v>
      </c>
      <c r="W12" s="292" t="s">
        <v>353</v>
      </c>
      <c r="X12" s="292" t="s">
        <v>394</v>
      </c>
      <c r="Y12" s="292" t="s">
        <v>393</v>
      </c>
      <c r="Z12" s="302" t="s">
        <v>338</v>
      </c>
      <c r="AA12" s="302" t="s">
        <v>339</v>
      </c>
      <c r="AB12" s="302" t="s">
        <v>340</v>
      </c>
      <c r="AC12" s="302" t="s">
        <v>341</v>
      </c>
      <c r="AD12" s="302" t="s">
        <v>342</v>
      </c>
      <c r="AE12" s="302" t="s">
        <v>343</v>
      </c>
      <c r="AF12" s="302" t="s">
        <v>344</v>
      </c>
    </row>
    <row r="13" spans="1:32" s="263" customFormat="1" ht="13.5">
      <c r="A13" s="296"/>
      <c r="B13" s="297" t="s">
        <v>345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7"/>
      <c r="U13" s="297"/>
      <c r="V13" s="297"/>
      <c r="W13" s="297"/>
      <c r="X13" s="297"/>
      <c r="Y13" s="297"/>
      <c r="Z13" s="297"/>
      <c r="AA13" s="297"/>
      <c r="AB13" s="297"/>
      <c r="AC13" s="297"/>
      <c r="AD13" s="297"/>
      <c r="AE13" s="297"/>
      <c r="AF13" s="297"/>
    </row>
    <row r="14" spans="1:32">
      <c r="A14" s="290">
        <v>1</v>
      </c>
      <c r="B14" s="293" t="s">
        <v>142</v>
      </c>
      <c r="C14" s="294">
        <v>5</v>
      </c>
      <c r="D14" s="303">
        <v>2</v>
      </c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>
        <v>2</v>
      </c>
      <c r="W14" s="303"/>
      <c r="X14" s="303"/>
      <c r="Y14" s="303"/>
      <c r="Z14" s="303"/>
      <c r="AA14" s="303"/>
      <c r="AB14" s="303">
        <v>1</v>
      </c>
      <c r="AC14" s="303"/>
      <c r="AD14" s="303"/>
      <c r="AE14" s="303"/>
      <c r="AF14" s="303"/>
    </row>
    <row r="15" spans="1:32">
      <c r="A15" s="290">
        <v>2</v>
      </c>
      <c r="B15" s="293" t="s">
        <v>153</v>
      </c>
      <c r="C15" s="294">
        <v>4</v>
      </c>
      <c r="D15" s="303"/>
      <c r="E15" s="303"/>
      <c r="F15" s="303"/>
      <c r="G15" s="303"/>
      <c r="H15" s="303"/>
      <c r="I15" s="303"/>
      <c r="J15" s="303"/>
      <c r="K15" s="303"/>
      <c r="L15" s="303"/>
      <c r="M15" s="303"/>
      <c r="N15" s="303">
        <v>1</v>
      </c>
      <c r="O15" s="303"/>
      <c r="P15" s="303"/>
      <c r="Q15" s="303">
        <v>2</v>
      </c>
      <c r="R15" s="303"/>
      <c r="S15" s="303"/>
      <c r="T15" s="303"/>
      <c r="U15" s="303"/>
      <c r="V15" s="303"/>
      <c r="W15" s="303"/>
      <c r="X15" s="303"/>
      <c r="Y15" s="303"/>
      <c r="Z15" s="303"/>
      <c r="AA15" s="303">
        <v>1</v>
      </c>
      <c r="AB15" s="303"/>
      <c r="AC15" s="303"/>
      <c r="AD15" s="303"/>
      <c r="AE15" s="303"/>
      <c r="AF15" s="303"/>
    </row>
    <row r="16" spans="1:32">
      <c r="A16" s="290">
        <v>3</v>
      </c>
      <c r="B16" s="293" t="s">
        <v>157</v>
      </c>
      <c r="C16" s="294">
        <v>5</v>
      </c>
      <c r="D16" s="303"/>
      <c r="E16" s="303"/>
      <c r="F16" s="303"/>
      <c r="G16" s="303">
        <v>1</v>
      </c>
      <c r="H16" s="303">
        <v>2</v>
      </c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03"/>
      <c r="U16" s="303"/>
      <c r="V16" s="303"/>
      <c r="W16" s="303"/>
      <c r="X16" s="303"/>
      <c r="Y16" s="303"/>
      <c r="Z16" s="303"/>
      <c r="AA16" s="303"/>
      <c r="AB16" s="303"/>
      <c r="AC16" s="303"/>
      <c r="AD16" s="303"/>
      <c r="AE16" s="303"/>
      <c r="AF16" s="303">
        <v>2</v>
      </c>
    </row>
    <row r="17" spans="1:32">
      <c r="A17" s="290">
        <v>4</v>
      </c>
      <c r="B17" s="293" t="s">
        <v>136</v>
      </c>
      <c r="C17" s="294">
        <v>5</v>
      </c>
      <c r="D17" s="303"/>
      <c r="E17" s="303"/>
      <c r="F17" s="303"/>
      <c r="G17" s="303"/>
      <c r="H17" s="303">
        <v>2</v>
      </c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3"/>
      <c r="V17" s="303"/>
      <c r="W17" s="303"/>
      <c r="X17" s="303"/>
      <c r="Y17" s="303"/>
      <c r="Z17" s="303"/>
      <c r="AA17" s="303">
        <v>2</v>
      </c>
      <c r="AB17" s="303"/>
      <c r="AC17" s="303">
        <v>1</v>
      </c>
      <c r="AD17" s="303"/>
      <c r="AE17" s="303"/>
      <c r="AF17" s="303"/>
    </row>
    <row r="18" spans="1:32">
      <c r="A18" s="290">
        <v>5</v>
      </c>
      <c r="B18" s="293" t="s">
        <v>141</v>
      </c>
      <c r="C18" s="294">
        <v>4</v>
      </c>
      <c r="D18" s="303"/>
      <c r="E18" s="303"/>
      <c r="F18" s="303"/>
      <c r="G18" s="303">
        <v>1</v>
      </c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3"/>
      <c r="V18" s="303"/>
      <c r="W18" s="303">
        <v>1</v>
      </c>
      <c r="X18" s="303"/>
      <c r="Y18" s="303"/>
      <c r="Z18" s="303"/>
      <c r="AA18" s="303"/>
      <c r="AB18" s="303">
        <v>2</v>
      </c>
      <c r="AC18" s="303"/>
      <c r="AD18" s="303"/>
      <c r="AE18" s="303"/>
      <c r="AF18" s="303"/>
    </row>
    <row r="19" spans="1:32">
      <c r="A19" s="290">
        <v>6</v>
      </c>
      <c r="B19" s="293" t="s">
        <v>143</v>
      </c>
      <c r="C19" s="295">
        <v>3</v>
      </c>
      <c r="D19" s="303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03"/>
      <c r="Y19" s="303"/>
      <c r="Z19" s="303"/>
      <c r="AA19" s="303"/>
      <c r="AB19" s="303">
        <v>3</v>
      </c>
      <c r="AC19" s="303"/>
      <c r="AD19" s="303"/>
      <c r="AE19" s="303"/>
      <c r="AF19" s="303"/>
    </row>
    <row r="20" spans="1:32">
      <c r="A20" s="290">
        <v>7</v>
      </c>
      <c r="B20" s="293" t="s">
        <v>315</v>
      </c>
      <c r="C20" s="294">
        <v>2</v>
      </c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3"/>
      <c r="AF20" s="303">
        <v>2</v>
      </c>
    </row>
    <row r="21" spans="1:32">
      <c r="A21" s="290">
        <v>8</v>
      </c>
      <c r="B21" s="293" t="s">
        <v>75</v>
      </c>
      <c r="C21" s="294">
        <v>2</v>
      </c>
      <c r="D21" s="303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03"/>
      <c r="U21" s="303"/>
      <c r="V21" s="303"/>
      <c r="W21" s="303"/>
      <c r="X21" s="303"/>
      <c r="Y21" s="303"/>
      <c r="Z21" s="303"/>
      <c r="AA21" s="303"/>
      <c r="AB21" s="303"/>
      <c r="AC21" s="303"/>
      <c r="AD21" s="303"/>
      <c r="AE21" s="303"/>
      <c r="AF21" s="303">
        <v>2</v>
      </c>
    </row>
    <row r="22" spans="1:32">
      <c r="A22" s="290">
        <v>9</v>
      </c>
      <c r="B22" s="293" t="s">
        <v>171</v>
      </c>
      <c r="C22" s="294"/>
      <c r="D22" s="303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03"/>
      <c r="U22" s="303"/>
      <c r="V22" s="303"/>
      <c r="W22" s="303"/>
      <c r="X22" s="303"/>
      <c r="Y22" s="303"/>
      <c r="Z22" s="303"/>
      <c r="AA22" s="303"/>
      <c r="AB22" s="303"/>
      <c r="AC22" s="303">
        <v>1</v>
      </c>
      <c r="AD22" s="303"/>
      <c r="AE22" s="303"/>
      <c r="AF22" s="303"/>
    </row>
    <row r="23" spans="1:32" ht="25.5">
      <c r="A23" s="290">
        <v>10</v>
      </c>
      <c r="B23" s="293" t="s">
        <v>159</v>
      </c>
      <c r="C23" s="294">
        <v>4</v>
      </c>
      <c r="D23" s="303">
        <v>1</v>
      </c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>
        <v>2</v>
      </c>
      <c r="W23" s="303"/>
      <c r="X23" s="303"/>
      <c r="Y23" s="303"/>
      <c r="Z23" s="303"/>
      <c r="AA23" s="303"/>
      <c r="AB23" s="303">
        <v>1</v>
      </c>
      <c r="AC23" s="303"/>
      <c r="AD23" s="303"/>
      <c r="AE23" s="303"/>
      <c r="AF23" s="303"/>
    </row>
    <row r="24" spans="1:32">
      <c r="A24" s="290">
        <v>11</v>
      </c>
      <c r="B24" s="293" t="s">
        <v>313</v>
      </c>
      <c r="C24" s="294">
        <v>3</v>
      </c>
      <c r="D24" s="303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03"/>
      <c r="U24" s="303"/>
      <c r="V24" s="303"/>
      <c r="W24" s="303"/>
      <c r="X24" s="303"/>
      <c r="Y24" s="303"/>
      <c r="Z24" s="303"/>
      <c r="AA24" s="303">
        <v>1</v>
      </c>
      <c r="AB24" s="303"/>
      <c r="AC24" s="303"/>
      <c r="AD24" s="303"/>
      <c r="AE24" s="303"/>
      <c r="AF24" s="303">
        <v>2</v>
      </c>
    </row>
    <row r="25" spans="1:32">
      <c r="A25" s="290">
        <v>12</v>
      </c>
      <c r="B25" s="293" t="s">
        <v>144</v>
      </c>
      <c r="C25" s="294">
        <v>4</v>
      </c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>
        <v>1</v>
      </c>
      <c r="O25" s="303"/>
      <c r="P25" s="303"/>
      <c r="Q25" s="303">
        <v>2</v>
      </c>
      <c r="R25" s="303"/>
      <c r="S25" s="303"/>
      <c r="T25" s="303"/>
      <c r="U25" s="303"/>
      <c r="V25" s="303"/>
      <c r="W25" s="303"/>
      <c r="X25" s="303"/>
      <c r="Y25" s="303"/>
      <c r="Z25" s="303"/>
      <c r="AA25" s="303">
        <v>1</v>
      </c>
      <c r="AB25" s="303"/>
      <c r="AC25" s="303"/>
      <c r="AD25" s="303"/>
      <c r="AE25" s="303"/>
      <c r="AF25" s="303"/>
    </row>
    <row r="26" spans="1:32">
      <c r="A26" s="290">
        <v>13</v>
      </c>
      <c r="B26" s="293" t="s">
        <v>158</v>
      </c>
      <c r="C26" s="294">
        <v>5</v>
      </c>
      <c r="D26" s="303"/>
      <c r="E26" s="303"/>
      <c r="F26" s="303"/>
      <c r="G26" s="303"/>
      <c r="H26" s="303">
        <v>2</v>
      </c>
      <c r="I26" s="303"/>
      <c r="J26" s="303"/>
      <c r="K26" s="303"/>
      <c r="L26" s="303"/>
      <c r="M26" s="303"/>
      <c r="N26" s="303"/>
      <c r="O26" s="303"/>
      <c r="P26" s="303">
        <v>2</v>
      </c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303">
        <v>1</v>
      </c>
      <c r="AD26" s="303"/>
      <c r="AE26" s="303"/>
      <c r="AF26" s="303"/>
    </row>
    <row r="27" spans="1:32">
      <c r="A27" s="290">
        <v>14</v>
      </c>
      <c r="B27" s="293" t="s">
        <v>276</v>
      </c>
      <c r="C27" s="304">
        <v>5</v>
      </c>
      <c r="D27" s="303"/>
      <c r="E27" s="303"/>
      <c r="F27" s="303"/>
      <c r="G27" s="303"/>
      <c r="H27" s="303">
        <v>2</v>
      </c>
      <c r="I27" s="303"/>
      <c r="J27" s="303"/>
      <c r="K27" s="303"/>
      <c r="L27" s="303"/>
      <c r="M27" s="303"/>
      <c r="N27" s="303"/>
      <c r="O27" s="303"/>
      <c r="P27" s="303"/>
      <c r="Q27" s="303"/>
      <c r="R27" s="303"/>
      <c r="S27" s="303"/>
      <c r="T27" s="303"/>
      <c r="U27" s="303"/>
      <c r="V27" s="303"/>
      <c r="W27" s="303"/>
      <c r="X27" s="303"/>
      <c r="Y27" s="303"/>
      <c r="Z27" s="303"/>
      <c r="AA27" s="303">
        <v>2</v>
      </c>
      <c r="AB27" s="303"/>
      <c r="AC27" s="303">
        <v>1</v>
      </c>
      <c r="AD27" s="303"/>
      <c r="AE27" s="303"/>
      <c r="AF27" s="303"/>
    </row>
    <row r="28" spans="1:32">
      <c r="A28" s="290">
        <v>15</v>
      </c>
      <c r="B28" s="293" t="s">
        <v>178</v>
      </c>
      <c r="C28" s="305">
        <v>4</v>
      </c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303">
        <v>2</v>
      </c>
      <c r="S28" s="303"/>
      <c r="T28" s="303"/>
      <c r="U28" s="303"/>
      <c r="V28" s="303"/>
      <c r="W28" s="303"/>
      <c r="X28" s="303"/>
      <c r="Y28" s="303"/>
      <c r="Z28" s="303"/>
      <c r="AA28" s="303"/>
      <c r="AB28" s="303"/>
      <c r="AC28" s="303"/>
      <c r="AD28" s="303"/>
      <c r="AE28" s="303">
        <v>2</v>
      </c>
      <c r="AF28" s="303"/>
    </row>
    <row r="29" spans="1:32" ht="25.5">
      <c r="A29" s="290">
        <v>16</v>
      </c>
      <c r="B29" s="293" t="s">
        <v>114</v>
      </c>
      <c r="C29" s="294">
        <v>3</v>
      </c>
      <c r="D29" s="303"/>
      <c r="E29" s="303"/>
      <c r="F29" s="303"/>
      <c r="G29" s="303"/>
      <c r="H29" s="303"/>
      <c r="I29" s="303"/>
      <c r="J29" s="303"/>
      <c r="K29" s="303"/>
      <c r="L29" s="303">
        <v>2</v>
      </c>
      <c r="M29" s="303"/>
      <c r="N29" s="303"/>
      <c r="O29" s="303"/>
      <c r="P29" s="303"/>
      <c r="Q29" s="303"/>
      <c r="R29" s="303"/>
      <c r="S29" s="303"/>
      <c r="T29" s="303"/>
      <c r="U29" s="303"/>
      <c r="V29" s="303"/>
      <c r="W29" s="303"/>
      <c r="X29" s="303"/>
      <c r="Y29" s="303"/>
      <c r="Z29" s="303"/>
      <c r="AA29" s="303"/>
      <c r="AB29" s="303"/>
      <c r="AC29" s="303"/>
      <c r="AD29" s="303"/>
      <c r="AE29" s="303"/>
      <c r="AF29" s="303">
        <v>1</v>
      </c>
    </row>
    <row r="30" spans="1:32">
      <c r="A30" s="290">
        <v>17</v>
      </c>
      <c r="B30" s="293" t="s">
        <v>85</v>
      </c>
      <c r="C30" s="304">
        <v>2</v>
      </c>
      <c r="D30" s="303"/>
      <c r="E30" s="303"/>
      <c r="F30" s="303"/>
      <c r="G30" s="303"/>
      <c r="H30" s="303"/>
      <c r="I30" s="303"/>
      <c r="J30" s="303"/>
      <c r="K30" s="303"/>
      <c r="L30" s="303"/>
      <c r="M30" s="303"/>
      <c r="N30" s="303"/>
      <c r="O30" s="303"/>
      <c r="P30" s="303"/>
      <c r="Q30" s="303"/>
      <c r="R30" s="303"/>
      <c r="S30" s="303"/>
      <c r="T30" s="303"/>
      <c r="U30" s="303"/>
      <c r="V30" s="303"/>
      <c r="W30" s="303"/>
      <c r="X30" s="303"/>
      <c r="Y30" s="303"/>
      <c r="Z30" s="303"/>
      <c r="AA30" s="303"/>
      <c r="AB30" s="303"/>
      <c r="AC30" s="303"/>
      <c r="AD30" s="303"/>
      <c r="AE30" s="303"/>
      <c r="AF30" s="303">
        <v>2</v>
      </c>
    </row>
    <row r="31" spans="1:32">
      <c r="A31" s="290">
        <v>18</v>
      </c>
      <c r="B31" s="293" t="s">
        <v>400</v>
      </c>
      <c r="C31" s="304"/>
      <c r="D31" s="303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3">
        <v>1</v>
      </c>
      <c r="AD31" s="303"/>
      <c r="AE31" s="303"/>
      <c r="AF31" s="303"/>
    </row>
    <row r="32" spans="1:32" s="263" customFormat="1" ht="13.5">
      <c r="A32" s="296"/>
      <c r="B32" s="297" t="s">
        <v>346</v>
      </c>
      <c r="C32" s="297"/>
      <c r="D32" s="297"/>
      <c r="E32" s="297"/>
      <c r="F32" s="297"/>
      <c r="G32" s="297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297"/>
      <c r="AB32" s="297"/>
      <c r="AC32" s="297"/>
      <c r="AD32" s="297"/>
      <c r="AE32" s="297"/>
      <c r="AF32" s="297"/>
    </row>
    <row r="33" spans="1:32">
      <c r="A33" s="290">
        <v>19</v>
      </c>
      <c r="B33" s="293" t="s">
        <v>215</v>
      </c>
      <c r="C33" s="306">
        <v>4</v>
      </c>
      <c r="D33" s="303"/>
      <c r="E33" s="303"/>
      <c r="F33" s="303"/>
      <c r="G33" s="303"/>
      <c r="H33" s="303"/>
      <c r="I33" s="303"/>
      <c r="J33" s="303"/>
      <c r="K33" s="303">
        <v>1</v>
      </c>
      <c r="L33" s="303"/>
      <c r="M33" s="303"/>
      <c r="N33" s="303"/>
      <c r="O33" s="303">
        <v>1</v>
      </c>
      <c r="P33" s="303"/>
      <c r="Q33" s="303"/>
      <c r="R33" s="303"/>
      <c r="S33" s="303"/>
      <c r="T33" s="303"/>
      <c r="U33" s="303"/>
      <c r="V33" s="303"/>
      <c r="W33" s="303"/>
      <c r="X33" s="303"/>
      <c r="Y33" s="303"/>
      <c r="Z33" s="303"/>
      <c r="AA33" s="303"/>
      <c r="AB33" s="303"/>
      <c r="AC33" s="303"/>
      <c r="AD33" s="303"/>
      <c r="AE33" s="303">
        <v>2</v>
      </c>
      <c r="AF33" s="303"/>
    </row>
    <row r="34" spans="1:32">
      <c r="A34" s="290">
        <v>20</v>
      </c>
      <c r="B34" s="293" t="s">
        <v>89</v>
      </c>
      <c r="C34" s="306">
        <v>5</v>
      </c>
      <c r="D34" s="303"/>
      <c r="E34" s="303"/>
      <c r="F34" s="303"/>
      <c r="G34" s="303"/>
      <c r="H34" s="303"/>
      <c r="I34" s="303"/>
      <c r="J34" s="303"/>
      <c r="K34" s="303">
        <v>3</v>
      </c>
      <c r="L34" s="303"/>
      <c r="M34" s="303"/>
      <c r="N34" s="303"/>
      <c r="O34" s="303"/>
      <c r="P34" s="303"/>
      <c r="Q34" s="303"/>
      <c r="R34" s="303"/>
      <c r="S34" s="303"/>
      <c r="T34" s="303"/>
      <c r="U34" s="303"/>
      <c r="V34" s="303"/>
      <c r="W34" s="303"/>
      <c r="X34" s="303"/>
      <c r="Y34" s="303"/>
      <c r="Z34" s="303"/>
      <c r="AA34" s="303"/>
      <c r="AB34" s="303"/>
      <c r="AC34" s="303">
        <v>2</v>
      </c>
      <c r="AD34" s="303"/>
      <c r="AE34" s="303"/>
      <c r="AF34" s="303"/>
    </row>
    <row r="35" spans="1:32">
      <c r="A35" s="290">
        <v>21</v>
      </c>
      <c r="B35" s="293" t="s">
        <v>193</v>
      </c>
      <c r="C35" s="306">
        <v>5</v>
      </c>
      <c r="D35" s="303"/>
      <c r="E35" s="303"/>
      <c r="F35" s="303">
        <v>3</v>
      </c>
      <c r="G35" s="303"/>
      <c r="H35" s="303"/>
      <c r="I35" s="303"/>
      <c r="J35" s="303"/>
      <c r="K35" s="303"/>
      <c r="L35" s="303"/>
      <c r="M35" s="303"/>
      <c r="N35" s="303"/>
      <c r="O35" s="303">
        <v>2</v>
      </c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3"/>
      <c r="AF35" s="303"/>
    </row>
    <row r="36" spans="1:32" ht="25.5">
      <c r="A36" s="290">
        <v>22</v>
      </c>
      <c r="B36" s="293" t="s">
        <v>247</v>
      </c>
      <c r="C36" s="306">
        <v>4</v>
      </c>
      <c r="D36" s="303"/>
      <c r="E36" s="303"/>
      <c r="F36" s="303">
        <v>2</v>
      </c>
      <c r="G36" s="303"/>
      <c r="H36" s="303"/>
      <c r="I36" s="303"/>
      <c r="J36" s="303"/>
      <c r="K36" s="303">
        <v>2</v>
      </c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303"/>
      <c r="Z36" s="303"/>
      <c r="AA36" s="303"/>
      <c r="AB36" s="303"/>
      <c r="AC36" s="303"/>
      <c r="AD36" s="303"/>
      <c r="AE36" s="303"/>
      <c r="AF36" s="303"/>
    </row>
    <row r="37" spans="1:32">
      <c r="A37" s="290">
        <v>23</v>
      </c>
      <c r="B37" s="293" t="s">
        <v>16</v>
      </c>
      <c r="C37" s="291">
        <v>4</v>
      </c>
      <c r="D37" s="303">
        <v>2</v>
      </c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>
        <v>1</v>
      </c>
      <c r="X37" s="303"/>
      <c r="Y37" s="303"/>
      <c r="Z37" s="303"/>
      <c r="AA37" s="303"/>
      <c r="AB37" s="303">
        <v>1</v>
      </c>
      <c r="AC37" s="303"/>
      <c r="AD37" s="303"/>
      <c r="AE37" s="303"/>
      <c r="AF37" s="303"/>
    </row>
    <row r="38" spans="1:32">
      <c r="A38" s="290">
        <v>24</v>
      </c>
      <c r="B38" s="293" t="s">
        <v>86</v>
      </c>
      <c r="C38" s="306">
        <v>3</v>
      </c>
      <c r="D38" s="303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303"/>
      <c r="AF38" s="303">
        <v>3</v>
      </c>
    </row>
    <row r="39" spans="1:32">
      <c r="A39" s="290">
        <v>25</v>
      </c>
      <c r="B39" s="293" t="s">
        <v>173</v>
      </c>
      <c r="C39" s="306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03"/>
      <c r="W39" s="303"/>
      <c r="X39" s="303"/>
      <c r="Y39" s="303"/>
      <c r="Z39" s="303"/>
      <c r="AA39" s="303"/>
      <c r="AB39" s="303"/>
      <c r="AC39" s="303">
        <v>1</v>
      </c>
      <c r="AD39" s="303"/>
      <c r="AE39" s="303"/>
      <c r="AF39" s="303"/>
    </row>
    <row r="40" spans="1:32">
      <c r="A40" s="290">
        <v>26</v>
      </c>
      <c r="B40" s="293" t="s">
        <v>192</v>
      </c>
      <c r="C40" s="306">
        <v>4</v>
      </c>
      <c r="D40" s="303"/>
      <c r="E40" s="303"/>
      <c r="F40" s="303"/>
      <c r="G40" s="303"/>
      <c r="H40" s="303">
        <v>1</v>
      </c>
      <c r="I40" s="303"/>
      <c r="J40" s="303"/>
      <c r="K40" s="303"/>
      <c r="L40" s="303"/>
      <c r="M40" s="303"/>
      <c r="N40" s="303"/>
      <c r="O40" s="303"/>
      <c r="P40" s="303"/>
      <c r="Q40" s="303"/>
      <c r="R40" s="303"/>
      <c r="S40" s="303"/>
      <c r="T40" s="303"/>
      <c r="U40" s="303"/>
      <c r="V40" s="303"/>
      <c r="W40" s="303">
        <v>1</v>
      </c>
      <c r="X40" s="303"/>
      <c r="Y40" s="303"/>
      <c r="Z40" s="303"/>
      <c r="AA40" s="303"/>
      <c r="AB40" s="303">
        <v>2</v>
      </c>
      <c r="AC40" s="303"/>
      <c r="AD40" s="303"/>
      <c r="AE40" s="303"/>
      <c r="AF40" s="303"/>
    </row>
    <row r="41" spans="1:32">
      <c r="A41" s="290">
        <v>27</v>
      </c>
      <c r="B41" s="293" t="s">
        <v>194</v>
      </c>
      <c r="C41" s="306">
        <v>5</v>
      </c>
      <c r="D41" s="303"/>
      <c r="E41" s="303"/>
      <c r="F41" s="303"/>
      <c r="G41" s="303"/>
      <c r="H41" s="303"/>
      <c r="I41" s="303"/>
      <c r="J41" s="303"/>
      <c r="K41" s="303">
        <v>2</v>
      </c>
      <c r="L41" s="303"/>
      <c r="M41" s="303"/>
      <c r="N41" s="303"/>
      <c r="O41" s="303">
        <v>2</v>
      </c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  <c r="AA41" s="303"/>
      <c r="AB41" s="303"/>
      <c r="AC41" s="303">
        <v>1</v>
      </c>
      <c r="AD41" s="303"/>
      <c r="AE41" s="303"/>
      <c r="AF41" s="303"/>
    </row>
    <row r="42" spans="1:32">
      <c r="A42" s="290">
        <v>28</v>
      </c>
      <c r="B42" s="293" t="s">
        <v>197</v>
      </c>
      <c r="C42" s="306">
        <v>5</v>
      </c>
      <c r="D42" s="303"/>
      <c r="E42" s="303"/>
      <c r="F42" s="303"/>
      <c r="G42" s="303"/>
      <c r="H42" s="303"/>
      <c r="I42" s="303"/>
      <c r="J42" s="303"/>
      <c r="K42" s="303">
        <v>3</v>
      </c>
      <c r="L42" s="303"/>
      <c r="M42" s="303"/>
      <c r="N42" s="303"/>
      <c r="O42" s="303"/>
      <c r="P42" s="303"/>
      <c r="Q42" s="303"/>
      <c r="R42" s="303"/>
      <c r="S42" s="303"/>
      <c r="T42" s="303">
        <v>2</v>
      </c>
      <c r="U42" s="303"/>
      <c r="V42" s="303"/>
      <c r="W42" s="303"/>
      <c r="X42" s="303"/>
      <c r="Y42" s="303"/>
      <c r="Z42" s="303"/>
      <c r="AA42" s="303"/>
      <c r="AB42" s="303"/>
      <c r="AC42" s="303"/>
      <c r="AD42" s="303"/>
      <c r="AE42" s="303"/>
      <c r="AF42" s="303"/>
    </row>
    <row r="43" spans="1:32" ht="25.5">
      <c r="A43" s="290">
        <v>29</v>
      </c>
      <c r="B43" s="293" t="s">
        <v>253</v>
      </c>
      <c r="C43" s="291">
        <v>5</v>
      </c>
      <c r="D43" s="303"/>
      <c r="E43" s="303"/>
      <c r="F43" s="303"/>
      <c r="G43" s="303"/>
      <c r="H43" s="303"/>
      <c r="I43" s="303">
        <v>2</v>
      </c>
      <c r="J43" s="303"/>
      <c r="K43" s="303"/>
      <c r="L43" s="303"/>
      <c r="M43" s="303"/>
      <c r="N43" s="303"/>
      <c r="O43" s="303"/>
      <c r="P43" s="303"/>
      <c r="Q43" s="303"/>
      <c r="R43" s="303"/>
      <c r="S43" s="303"/>
      <c r="T43" s="303"/>
      <c r="U43" s="303"/>
      <c r="V43" s="303"/>
      <c r="W43" s="303">
        <v>2</v>
      </c>
      <c r="X43" s="303"/>
      <c r="Y43" s="303"/>
      <c r="Z43" s="303"/>
      <c r="AA43" s="303"/>
      <c r="AB43" s="303">
        <v>1</v>
      </c>
      <c r="AC43" s="303"/>
      <c r="AD43" s="303"/>
      <c r="AE43" s="303"/>
      <c r="AF43" s="303"/>
    </row>
    <row r="44" spans="1:32">
      <c r="A44" s="290">
        <v>30</v>
      </c>
      <c r="B44" s="293" t="s">
        <v>17</v>
      </c>
      <c r="C44" s="291">
        <v>4</v>
      </c>
      <c r="D44" s="303">
        <v>2</v>
      </c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>
        <v>1</v>
      </c>
      <c r="X44" s="303"/>
      <c r="Y44" s="303"/>
      <c r="Z44" s="303"/>
      <c r="AA44" s="303"/>
      <c r="AB44" s="303">
        <v>1</v>
      </c>
      <c r="AC44" s="303"/>
      <c r="AD44" s="303"/>
      <c r="AE44" s="303"/>
      <c r="AF44" s="303"/>
    </row>
    <row r="45" spans="1:32">
      <c r="A45" s="290">
        <v>31</v>
      </c>
      <c r="B45" s="293" t="s">
        <v>87</v>
      </c>
      <c r="C45" s="306">
        <v>3</v>
      </c>
      <c r="D45" s="303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>
        <v>3</v>
      </c>
    </row>
    <row r="46" spans="1:32">
      <c r="A46" s="290">
        <v>32</v>
      </c>
      <c r="B46" s="293" t="s">
        <v>174</v>
      </c>
      <c r="C46" s="306"/>
      <c r="D46" s="303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03"/>
      <c r="Q46" s="303"/>
      <c r="R46" s="303"/>
      <c r="S46" s="303"/>
      <c r="T46" s="303"/>
      <c r="U46" s="303"/>
      <c r="V46" s="303"/>
      <c r="W46" s="303"/>
      <c r="X46" s="303"/>
      <c r="Y46" s="303"/>
      <c r="Z46" s="303"/>
      <c r="AA46" s="303"/>
      <c r="AB46" s="303"/>
      <c r="AC46" s="303">
        <v>1</v>
      </c>
      <c r="AD46" s="303"/>
      <c r="AE46" s="303"/>
      <c r="AF46" s="303"/>
    </row>
    <row r="47" spans="1:32">
      <c r="A47" s="290">
        <v>33</v>
      </c>
      <c r="B47" s="298" t="s">
        <v>145</v>
      </c>
      <c r="C47" s="306">
        <v>4</v>
      </c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3"/>
      <c r="P47" s="303"/>
      <c r="Q47" s="303"/>
      <c r="R47" s="303"/>
      <c r="S47" s="303"/>
      <c r="T47" s="303"/>
      <c r="U47" s="303"/>
      <c r="V47" s="303"/>
      <c r="W47" s="303"/>
      <c r="X47" s="303"/>
      <c r="Y47" s="303"/>
      <c r="Z47" s="303"/>
      <c r="AA47" s="303"/>
      <c r="AB47" s="303">
        <v>2</v>
      </c>
      <c r="AC47" s="303">
        <v>2</v>
      </c>
      <c r="AD47" s="303"/>
      <c r="AE47" s="303"/>
      <c r="AF47" s="303"/>
    </row>
    <row r="48" spans="1:32" ht="25.5">
      <c r="A48" s="290">
        <v>34</v>
      </c>
      <c r="B48" s="293" t="s">
        <v>199</v>
      </c>
      <c r="C48" s="524">
        <v>5</v>
      </c>
      <c r="D48" s="303"/>
      <c r="E48" s="303"/>
      <c r="F48" s="303"/>
      <c r="G48" s="303">
        <v>2</v>
      </c>
      <c r="H48" s="303"/>
      <c r="I48" s="303"/>
      <c r="J48" s="303"/>
      <c r="K48" s="303"/>
      <c r="L48" s="303"/>
      <c r="M48" s="303"/>
      <c r="N48" s="303"/>
      <c r="O48" s="303"/>
      <c r="P48" s="303"/>
      <c r="Q48" s="303"/>
      <c r="R48" s="303"/>
      <c r="S48" s="303">
        <v>2</v>
      </c>
      <c r="T48" s="303"/>
      <c r="U48" s="303"/>
      <c r="V48" s="303"/>
      <c r="W48" s="303"/>
      <c r="X48" s="303"/>
      <c r="Y48" s="303"/>
      <c r="Z48" s="303"/>
      <c r="AA48" s="303"/>
      <c r="AB48" s="303"/>
      <c r="AC48" s="303"/>
      <c r="AD48" s="303"/>
      <c r="AE48" s="303"/>
      <c r="AF48" s="303">
        <v>1</v>
      </c>
    </row>
    <row r="49" spans="1:32" ht="25.5">
      <c r="A49" s="290">
        <v>35</v>
      </c>
      <c r="B49" s="293" t="s">
        <v>200</v>
      </c>
      <c r="C49" s="524"/>
      <c r="D49" s="303"/>
      <c r="E49" s="303"/>
      <c r="F49" s="303"/>
      <c r="G49" s="303">
        <v>2</v>
      </c>
      <c r="H49" s="303"/>
      <c r="I49" s="303"/>
      <c r="J49" s="303"/>
      <c r="K49" s="303"/>
      <c r="L49" s="303"/>
      <c r="M49" s="303"/>
      <c r="N49" s="303"/>
      <c r="O49" s="303"/>
      <c r="P49" s="303"/>
      <c r="Q49" s="303"/>
      <c r="R49" s="303"/>
      <c r="S49" s="303">
        <v>2</v>
      </c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>
        <v>1</v>
      </c>
    </row>
    <row r="50" spans="1:32" s="263" customFormat="1" ht="13.5">
      <c r="A50" s="296"/>
      <c r="B50" s="297" t="s">
        <v>347</v>
      </c>
      <c r="C50" s="297"/>
      <c r="D50" s="297"/>
      <c r="E50" s="297"/>
      <c r="F50" s="297"/>
      <c r="G50" s="297"/>
      <c r="H50" s="297"/>
      <c r="I50" s="297"/>
      <c r="J50" s="297"/>
      <c r="K50" s="297"/>
      <c r="L50" s="297"/>
      <c r="M50" s="297"/>
      <c r="N50" s="297"/>
      <c r="O50" s="297"/>
      <c r="P50" s="297"/>
      <c r="Q50" s="297"/>
      <c r="R50" s="297"/>
      <c r="S50" s="297"/>
      <c r="T50" s="297"/>
      <c r="U50" s="297"/>
      <c r="V50" s="297"/>
      <c r="W50" s="297"/>
      <c r="X50" s="297"/>
      <c r="Y50" s="297"/>
      <c r="Z50" s="297"/>
      <c r="AA50" s="297"/>
      <c r="AB50" s="297"/>
      <c r="AC50" s="297"/>
      <c r="AD50" s="297"/>
      <c r="AE50" s="297"/>
      <c r="AF50" s="297"/>
    </row>
    <row r="51" spans="1:32" ht="25.5">
      <c r="A51" s="290">
        <v>36</v>
      </c>
      <c r="B51" s="293" t="s">
        <v>137</v>
      </c>
      <c r="C51" s="295">
        <v>4</v>
      </c>
      <c r="D51" s="303">
        <v>2</v>
      </c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303"/>
      <c r="W51" s="303">
        <v>1</v>
      </c>
      <c r="X51" s="303"/>
      <c r="Y51" s="303"/>
      <c r="Z51" s="303"/>
      <c r="AA51" s="303"/>
      <c r="AB51" s="303">
        <v>1</v>
      </c>
      <c r="AC51" s="303"/>
      <c r="AD51" s="303"/>
      <c r="AE51" s="303"/>
      <c r="AF51" s="303"/>
    </row>
    <row r="52" spans="1:32" ht="38.25">
      <c r="A52" s="290">
        <v>37</v>
      </c>
      <c r="B52" s="293" t="s">
        <v>256</v>
      </c>
      <c r="C52" s="295">
        <v>5</v>
      </c>
      <c r="D52" s="303"/>
      <c r="E52" s="303"/>
      <c r="F52" s="303"/>
      <c r="G52" s="303"/>
      <c r="H52" s="303"/>
      <c r="I52" s="303">
        <v>2</v>
      </c>
      <c r="J52" s="303"/>
      <c r="K52" s="303"/>
      <c r="L52" s="303"/>
      <c r="M52" s="303"/>
      <c r="N52" s="303"/>
      <c r="O52" s="303"/>
      <c r="P52" s="303"/>
      <c r="Q52" s="303"/>
      <c r="R52" s="303"/>
      <c r="S52" s="303"/>
      <c r="T52" s="303">
        <v>2</v>
      </c>
      <c r="U52" s="303"/>
      <c r="V52" s="303"/>
      <c r="W52" s="303"/>
      <c r="X52" s="303"/>
      <c r="Y52" s="303"/>
      <c r="Z52" s="303"/>
      <c r="AA52" s="303"/>
      <c r="AB52" s="303">
        <v>1</v>
      </c>
      <c r="AC52" s="303"/>
      <c r="AD52" s="303"/>
      <c r="AE52" s="303"/>
      <c r="AF52" s="303"/>
    </row>
    <row r="53" spans="1:32">
      <c r="A53" s="290">
        <v>38</v>
      </c>
      <c r="B53" s="293" t="s">
        <v>273</v>
      </c>
      <c r="C53" s="295">
        <v>5</v>
      </c>
      <c r="D53" s="303">
        <v>2</v>
      </c>
      <c r="E53" s="303">
        <v>2</v>
      </c>
      <c r="F53" s="303"/>
      <c r="G53" s="303"/>
      <c r="H53" s="303"/>
      <c r="I53" s="303"/>
      <c r="J53" s="288"/>
      <c r="K53" s="303"/>
      <c r="L53" s="303"/>
      <c r="M53" s="303"/>
      <c r="N53" s="288"/>
      <c r="O53" s="303"/>
      <c r="P53" s="303"/>
      <c r="Q53" s="303"/>
      <c r="R53" s="303"/>
      <c r="S53" s="303"/>
      <c r="T53" s="303"/>
      <c r="U53" s="303"/>
      <c r="V53" s="303"/>
      <c r="W53" s="303"/>
      <c r="X53" s="303"/>
      <c r="Y53" s="303"/>
      <c r="Z53" s="303"/>
      <c r="AA53" s="303"/>
      <c r="AB53" s="303">
        <v>1</v>
      </c>
      <c r="AC53" s="303"/>
      <c r="AD53" s="303"/>
      <c r="AE53" s="303"/>
      <c r="AF53" s="303"/>
    </row>
    <row r="54" spans="1:32" ht="25.5">
      <c r="A54" s="290">
        <v>39</v>
      </c>
      <c r="B54" s="293" t="s">
        <v>203</v>
      </c>
      <c r="C54" s="295">
        <v>4</v>
      </c>
      <c r="D54" s="303"/>
      <c r="E54" s="303"/>
      <c r="F54" s="303">
        <v>2</v>
      </c>
      <c r="G54" s="303"/>
      <c r="H54" s="303"/>
      <c r="I54" s="303"/>
      <c r="J54" s="303"/>
      <c r="K54" s="303"/>
      <c r="L54" s="303"/>
      <c r="M54" s="303"/>
      <c r="N54" s="303"/>
      <c r="O54" s="303">
        <v>1</v>
      </c>
      <c r="P54" s="303"/>
      <c r="Q54" s="303"/>
      <c r="R54" s="303"/>
      <c r="S54" s="303"/>
      <c r="T54" s="303"/>
      <c r="U54" s="303"/>
      <c r="V54" s="303"/>
      <c r="W54" s="303"/>
      <c r="X54" s="303"/>
      <c r="Y54" s="303"/>
      <c r="Z54" s="303"/>
      <c r="AA54" s="303"/>
      <c r="AB54" s="303">
        <v>1</v>
      </c>
      <c r="AC54" s="303"/>
      <c r="AD54" s="303"/>
      <c r="AE54" s="303"/>
      <c r="AF54" s="303"/>
    </row>
    <row r="55" spans="1:32">
      <c r="A55" s="290">
        <v>40</v>
      </c>
      <c r="B55" s="293" t="s">
        <v>127</v>
      </c>
      <c r="C55" s="295">
        <v>4</v>
      </c>
      <c r="D55" s="303"/>
      <c r="E55" s="303"/>
      <c r="F55" s="303"/>
      <c r="G55" s="303">
        <v>2</v>
      </c>
      <c r="H55" s="303"/>
      <c r="I55" s="303"/>
      <c r="J55" s="303"/>
      <c r="K55" s="303"/>
      <c r="L55" s="303"/>
      <c r="M55" s="303"/>
      <c r="N55" s="303"/>
      <c r="O55" s="303"/>
      <c r="P55" s="303"/>
      <c r="Q55" s="303"/>
      <c r="R55" s="303"/>
      <c r="S55" s="303"/>
      <c r="T55" s="303"/>
      <c r="U55" s="303"/>
      <c r="V55" s="303"/>
      <c r="W55" s="303"/>
      <c r="X55" s="303"/>
      <c r="Y55" s="303"/>
      <c r="Z55" s="303"/>
      <c r="AA55" s="303"/>
      <c r="AB55" s="303">
        <v>2</v>
      </c>
      <c r="AC55" s="303"/>
      <c r="AD55" s="303"/>
      <c r="AE55" s="303"/>
      <c r="AF55" s="303"/>
    </row>
    <row r="56" spans="1:32" ht="25.5">
      <c r="A56" s="290">
        <v>41</v>
      </c>
      <c r="B56" s="293" t="s">
        <v>138</v>
      </c>
      <c r="C56" s="295">
        <v>4</v>
      </c>
      <c r="D56" s="303"/>
      <c r="E56" s="303">
        <v>1</v>
      </c>
      <c r="F56" s="303"/>
      <c r="G56" s="303"/>
      <c r="H56" s="303"/>
      <c r="I56" s="303"/>
      <c r="J56" s="303"/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>
        <v>1</v>
      </c>
      <c r="W56" s="303"/>
      <c r="X56" s="303"/>
      <c r="Y56" s="303"/>
      <c r="Z56" s="303"/>
      <c r="AA56" s="303"/>
      <c r="AB56" s="303"/>
      <c r="AC56" s="303"/>
      <c r="AD56" s="303"/>
      <c r="AE56" s="303">
        <v>2</v>
      </c>
      <c r="AF56" s="303"/>
    </row>
    <row r="57" spans="1:32" ht="38.25">
      <c r="A57" s="290">
        <v>42</v>
      </c>
      <c r="B57" s="293" t="s">
        <v>254</v>
      </c>
      <c r="C57" s="295">
        <v>5</v>
      </c>
      <c r="D57" s="303"/>
      <c r="E57" s="303"/>
      <c r="F57" s="303"/>
      <c r="G57" s="303"/>
      <c r="H57" s="303"/>
      <c r="I57" s="303"/>
      <c r="J57" s="303"/>
      <c r="K57" s="303">
        <v>2</v>
      </c>
      <c r="L57" s="303"/>
      <c r="M57" s="303"/>
      <c r="N57" s="303"/>
      <c r="O57" s="303"/>
      <c r="P57" s="303"/>
      <c r="Q57" s="303"/>
      <c r="R57" s="303"/>
      <c r="S57" s="303"/>
      <c r="T57" s="303"/>
      <c r="U57" s="303">
        <v>2</v>
      </c>
      <c r="V57" s="303"/>
      <c r="W57" s="303"/>
      <c r="X57" s="303"/>
      <c r="Y57" s="303"/>
      <c r="Z57" s="303"/>
      <c r="AA57" s="303"/>
      <c r="AB57" s="303">
        <v>1</v>
      </c>
      <c r="AC57" s="303"/>
      <c r="AD57" s="303"/>
      <c r="AE57" s="303"/>
      <c r="AF57" s="303"/>
    </row>
    <row r="58" spans="1:32">
      <c r="A58" s="290">
        <v>43</v>
      </c>
      <c r="B58" s="293" t="s">
        <v>201</v>
      </c>
      <c r="C58" s="295">
        <v>4</v>
      </c>
      <c r="D58" s="288"/>
      <c r="E58" s="303"/>
      <c r="F58" s="303"/>
      <c r="G58" s="303"/>
      <c r="H58" s="303"/>
      <c r="I58" s="303"/>
      <c r="J58" s="303">
        <v>2</v>
      </c>
      <c r="K58" s="303"/>
      <c r="L58" s="303"/>
      <c r="M58" s="303"/>
      <c r="N58" s="303"/>
      <c r="O58" s="303"/>
      <c r="P58" s="303"/>
      <c r="Q58" s="303"/>
      <c r="R58" s="303"/>
      <c r="S58" s="303"/>
      <c r="T58" s="303">
        <v>1</v>
      </c>
      <c r="U58" s="303"/>
      <c r="V58" s="303"/>
      <c r="W58" s="303"/>
      <c r="X58" s="303"/>
      <c r="Y58" s="288"/>
      <c r="Z58" s="303"/>
      <c r="AA58" s="303"/>
      <c r="AB58" s="303"/>
      <c r="AC58" s="303">
        <v>1</v>
      </c>
      <c r="AD58" s="303"/>
      <c r="AE58" s="303"/>
      <c r="AF58" s="303"/>
    </row>
    <row r="59" spans="1:32" ht="25.5">
      <c r="A59" s="290">
        <v>44</v>
      </c>
      <c r="B59" s="293" t="s">
        <v>202</v>
      </c>
      <c r="C59" s="295">
        <v>3</v>
      </c>
      <c r="D59" s="303"/>
      <c r="E59" s="303"/>
      <c r="F59" s="303">
        <v>1</v>
      </c>
      <c r="G59" s="303"/>
      <c r="H59" s="303"/>
      <c r="I59" s="303"/>
      <c r="J59" s="303"/>
      <c r="K59" s="303"/>
      <c r="L59" s="303"/>
      <c r="M59" s="303"/>
      <c r="N59" s="303"/>
      <c r="O59" s="303">
        <v>1</v>
      </c>
      <c r="P59" s="303"/>
      <c r="Q59" s="303"/>
      <c r="R59" s="303"/>
      <c r="S59" s="303"/>
      <c r="T59" s="303"/>
      <c r="U59" s="303"/>
      <c r="V59" s="303"/>
      <c r="W59" s="303"/>
      <c r="X59" s="303"/>
      <c r="Y59" s="303"/>
      <c r="Z59" s="303"/>
      <c r="AA59" s="303"/>
      <c r="AB59" s="303">
        <v>1</v>
      </c>
      <c r="AC59" s="303"/>
      <c r="AD59" s="303"/>
      <c r="AE59" s="303"/>
      <c r="AF59" s="303"/>
    </row>
    <row r="60" spans="1:32" ht="38.25">
      <c r="A60" s="290">
        <v>45</v>
      </c>
      <c r="B60" s="293" t="s">
        <v>156</v>
      </c>
      <c r="C60" s="295">
        <v>3</v>
      </c>
      <c r="D60" s="303"/>
      <c r="E60" s="303"/>
      <c r="F60" s="303"/>
      <c r="G60" s="303"/>
      <c r="H60" s="303"/>
      <c r="I60" s="303">
        <v>1</v>
      </c>
      <c r="J60" s="303"/>
      <c r="K60" s="303"/>
      <c r="L60" s="303"/>
      <c r="M60" s="303"/>
      <c r="N60" s="303"/>
      <c r="O60" s="303"/>
      <c r="P60" s="303"/>
      <c r="Q60" s="303"/>
      <c r="R60" s="303"/>
      <c r="S60" s="303">
        <v>1</v>
      </c>
      <c r="T60" s="303"/>
      <c r="U60" s="303"/>
      <c r="V60" s="303"/>
      <c r="W60" s="303"/>
      <c r="X60" s="303"/>
      <c r="Y60" s="303"/>
      <c r="Z60" s="303"/>
      <c r="AA60" s="303"/>
      <c r="AB60" s="303">
        <v>1</v>
      </c>
      <c r="AC60" s="303"/>
      <c r="AD60" s="303"/>
      <c r="AE60" s="303"/>
      <c r="AF60" s="303"/>
    </row>
    <row r="61" spans="1:32">
      <c r="A61" s="290">
        <v>46</v>
      </c>
      <c r="B61" s="298" t="s">
        <v>63</v>
      </c>
      <c r="C61" s="295">
        <v>4</v>
      </c>
      <c r="D61" s="303"/>
      <c r="E61" s="303"/>
      <c r="F61" s="303"/>
      <c r="G61" s="303"/>
      <c r="H61" s="303"/>
      <c r="I61" s="303"/>
      <c r="J61" s="303"/>
      <c r="K61" s="303"/>
      <c r="L61" s="303"/>
      <c r="M61" s="303"/>
      <c r="N61" s="303"/>
      <c r="O61" s="303"/>
      <c r="P61" s="303"/>
      <c r="Q61" s="303"/>
      <c r="R61" s="303"/>
      <c r="S61" s="303"/>
      <c r="T61" s="303"/>
      <c r="U61" s="303"/>
      <c r="V61" s="303"/>
      <c r="W61" s="303"/>
      <c r="X61" s="303"/>
      <c r="Y61" s="303"/>
      <c r="Z61" s="303"/>
      <c r="AA61" s="303"/>
      <c r="AB61" s="303">
        <v>2</v>
      </c>
      <c r="AC61" s="303">
        <v>2</v>
      </c>
      <c r="AD61" s="303"/>
      <c r="AE61" s="303"/>
      <c r="AF61" s="303"/>
    </row>
    <row r="62" spans="1:32" ht="25.5">
      <c r="A62" s="290">
        <v>47</v>
      </c>
      <c r="B62" s="293" t="s">
        <v>204</v>
      </c>
      <c r="C62" s="525">
        <v>4</v>
      </c>
      <c r="D62" s="303"/>
      <c r="E62" s="303"/>
      <c r="F62" s="303">
        <v>1</v>
      </c>
      <c r="G62" s="303"/>
      <c r="H62" s="303">
        <v>1</v>
      </c>
      <c r="I62" s="303"/>
      <c r="J62" s="303"/>
      <c r="K62" s="303"/>
      <c r="L62" s="303"/>
      <c r="M62" s="303"/>
      <c r="N62" s="303"/>
      <c r="O62" s="303"/>
      <c r="P62" s="303"/>
      <c r="Q62" s="303"/>
      <c r="R62" s="303"/>
      <c r="S62" s="303"/>
      <c r="T62" s="303"/>
      <c r="U62" s="303"/>
      <c r="V62" s="303"/>
      <c r="W62" s="303"/>
      <c r="X62" s="303"/>
      <c r="Y62" s="303"/>
      <c r="Z62" s="303"/>
      <c r="AA62" s="303"/>
      <c r="AB62" s="303"/>
      <c r="AC62" s="303"/>
      <c r="AD62" s="303"/>
      <c r="AE62" s="303">
        <v>2</v>
      </c>
      <c r="AF62" s="303"/>
    </row>
    <row r="63" spans="1:32" ht="38.25">
      <c r="A63" s="290">
        <v>48</v>
      </c>
      <c r="B63" s="293" t="s">
        <v>205</v>
      </c>
      <c r="C63" s="525"/>
      <c r="D63" s="303"/>
      <c r="E63" s="303"/>
      <c r="F63" s="303">
        <v>1</v>
      </c>
      <c r="G63" s="303"/>
      <c r="H63" s="303">
        <v>1</v>
      </c>
      <c r="I63" s="303"/>
      <c r="J63" s="303"/>
      <c r="K63" s="303"/>
      <c r="L63" s="303"/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303"/>
      <c r="X63" s="303"/>
      <c r="Y63" s="303"/>
      <c r="Z63" s="303"/>
      <c r="AA63" s="303"/>
      <c r="AB63" s="303"/>
      <c r="AC63" s="303"/>
      <c r="AD63" s="303"/>
      <c r="AE63" s="303">
        <v>2</v>
      </c>
      <c r="AF63" s="303"/>
    </row>
    <row r="64" spans="1:32">
      <c r="A64" s="290">
        <v>49</v>
      </c>
      <c r="B64" s="293" t="s">
        <v>154</v>
      </c>
      <c r="C64" s="525">
        <v>4</v>
      </c>
      <c r="D64" s="303"/>
      <c r="E64" s="303"/>
      <c r="F64" s="303">
        <v>2</v>
      </c>
      <c r="G64" s="303"/>
      <c r="H64" s="303"/>
      <c r="I64" s="303"/>
      <c r="J64" s="303"/>
      <c r="K64" s="303"/>
      <c r="L64" s="303"/>
      <c r="M64" s="303"/>
      <c r="N64" s="303"/>
      <c r="O64" s="303"/>
      <c r="P64" s="303"/>
      <c r="Q64" s="303"/>
      <c r="R64" s="303"/>
      <c r="S64" s="303"/>
      <c r="T64" s="303"/>
      <c r="U64" s="303"/>
      <c r="V64" s="303"/>
      <c r="W64" s="303"/>
      <c r="X64" s="303"/>
      <c r="Y64" s="303"/>
      <c r="Z64" s="303">
        <v>1</v>
      </c>
      <c r="AA64" s="303"/>
      <c r="AB64" s="303">
        <v>1</v>
      </c>
      <c r="AC64" s="303"/>
      <c r="AD64" s="303"/>
      <c r="AE64" s="303"/>
      <c r="AF64" s="303"/>
    </row>
    <row r="65" spans="1:32">
      <c r="A65" s="290">
        <v>50</v>
      </c>
      <c r="B65" s="293" t="s">
        <v>214</v>
      </c>
      <c r="C65" s="525"/>
      <c r="D65" s="303"/>
      <c r="E65" s="303"/>
      <c r="F65" s="303">
        <v>2</v>
      </c>
      <c r="G65" s="303"/>
      <c r="H65" s="303"/>
      <c r="I65" s="303"/>
      <c r="J65" s="303"/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>
        <v>1</v>
      </c>
      <c r="AA65" s="303"/>
      <c r="AB65" s="303">
        <v>1</v>
      </c>
      <c r="AC65" s="303"/>
      <c r="AD65" s="303"/>
      <c r="AE65" s="303"/>
      <c r="AF65" s="303"/>
    </row>
    <row r="66" spans="1:32" ht="25.5">
      <c r="A66" s="290">
        <v>51</v>
      </c>
      <c r="B66" s="293" t="s">
        <v>206</v>
      </c>
      <c r="C66" s="525">
        <v>4</v>
      </c>
      <c r="D66" s="303"/>
      <c r="E66" s="303"/>
      <c r="F66" s="303">
        <v>1</v>
      </c>
      <c r="G66" s="303"/>
      <c r="H66" s="303">
        <v>1</v>
      </c>
      <c r="I66" s="303"/>
      <c r="J66" s="303"/>
      <c r="K66" s="303"/>
      <c r="L66" s="303"/>
      <c r="M66" s="303"/>
      <c r="N66" s="303"/>
      <c r="O66" s="303"/>
      <c r="P66" s="303"/>
      <c r="Q66" s="303"/>
      <c r="R66" s="303"/>
      <c r="S66" s="303"/>
      <c r="T66" s="303"/>
      <c r="U66" s="303"/>
      <c r="V66" s="303"/>
      <c r="W66" s="303"/>
      <c r="X66" s="303"/>
      <c r="Y66" s="303"/>
      <c r="Z66" s="303"/>
      <c r="AA66" s="303"/>
      <c r="AB66" s="303"/>
      <c r="AC66" s="303"/>
      <c r="AD66" s="303"/>
      <c r="AE66" s="303">
        <v>2</v>
      </c>
      <c r="AF66" s="303"/>
    </row>
    <row r="67" spans="1:32" ht="38.25">
      <c r="A67" s="290">
        <v>52</v>
      </c>
      <c r="B67" s="293" t="s">
        <v>162</v>
      </c>
      <c r="C67" s="525"/>
      <c r="D67" s="303"/>
      <c r="E67" s="303"/>
      <c r="F67" s="303">
        <v>1</v>
      </c>
      <c r="G67" s="303"/>
      <c r="H67" s="303">
        <v>1</v>
      </c>
      <c r="I67" s="303"/>
      <c r="J67" s="303"/>
      <c r="K67" s="303"/>
      <c r="L67" s="303"/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303"/>
      <c r="X67" s="303"/>
      <c r="Y67" s="303"/>
      <c r="Z67" s="303"/>
      <c r="AA67" s="303"/>
      <c r="AB67" s="303"/>
      <c r="AC67" s="303"/>
      <c r="AD67" s="303"/>
      <c r="AE67" s="303">
        <v>2</v>
      </c>
      <c r="AF67" s="303"/>
    </row>
    <row r="68" spans="1:32" ht="25.5">
      <c r="A68" s="290">
        <v>53</v>
      </c>
      <c r="B68" s="293" t="s">
        <v>146</v>
      </c>
      <c r="C68" s="522">
        <v>3</v>
      </c>
      <c r="D68" s="303"/>
      <c r="E68" s="303"/>
      <c r="F68" s="303"/>
      <c r="G68" s="303"/>
      <c r="H68" s="303"/>
      <c r="I68" s="303"/>
      <c r="J68" s="303"/>
      <c r="K68" s="303"/>
      <c r="L68" s="303">
        <v>1</v>
      </c>
      <c r="M68" s="303"/>
      <c r="N68" s="303"/>
      <c r="O68" s="303"/>
      <c r="P68" s="303"/>
      <c r="Q68" s="303"/>
      <c r="R68" s="303"/>
      <c r="S68" s="303"/>
      <c r="T68" s="303"/>
      <c r="U68" s="303"/>
      <c r="V68" s="303"/>
      <c r="W68" s="303"/>
      <c r="X68" s="303"/>
      <c r="Y68" s="303"/>
      <c r="Z68" s="303"/>
      <c r="AA68" s="303"/>
      <c r="AB68" s="303"/>
      <c r="AC68" s="303"/>
      <c r="AD68" s="303"/>
      <c r="AE68" s="303">
        <v>2</v>
      </c>
      <c r="AF68" s="303"/>
    </row>
    <row r="69" spans="1:32" ht="38.25">
      <c r="A69" s="290">
        <v>54</v>
      </c>
      <c r="B69" s="293" t="s">
        <v>226</v>
      </c>
      <c r="C69" s="522"/>
      <c r="D69" s="303"/>
      <c r="E69" s="303"/>
      <c r="F69" s="303"/>
      <c r="G69" s="303"/>
      <c r="H69" s="303"/>
      <c r="I69" s="303"/>
      <c r="J69" s="303"/>
      <c r="K69" s="303"/>
      <c r="L69" s="303">
        <v>1</v>
      </c>
      <c r="M69" s="303"/>
      <c r="N69" s="303"/>
      <c r="O69" s="303"/>
      <c r="P69" s="303"/>
      <c r="Q69" s="303"/>
      <c r="R69" s="303"/>
      <c r="S69" s="303"/>
      <c r="T69" s="303"/>
      <c r="U69" s="303"/>
      <c r="V69" s="303"/>
      <c r="W69" s="303"/>
      <c r="X69" s="303"/>
      <c r="Y69" s="303"/>
      <c r="Z69" s="303"/>
      <c r="AA69" s="303"/>
      <c r="AB69" s="303"/>
      <c r="AC69" s="303"/>
      <c r="AD69" s="303"/>
      <c r="AE69" s="303">
        <v>2</v>
      </c>
      <c r="AF69" s="303"/>
    </row>
    <row r="70" spans="1:32" s="263" customFormat="1" ht="13.5">
      <c r="A70" s="296"/>
      <c r="B70" s="297" t="s">
        <v>348</v>
      </c>
      <c r="C70" s="297"/>
      <c r="D70" s="297"/>
      <c r="E70" s="297"/>
      <c r="F70" s="297"/>
      <c r="G70" s="297"/>
      <c r="H70" s="297"/>
      <c r="I70" s="297"/>
      <c r="J70" s="297"/>
      <c r="K70" s="297"/>
      <c r="L70" s="297"/>
      <c r="M70" s="297"/>
      <c r="N70" s="297"/>
      <c r="O70" s="297"/>
      <c r="P70" s="297"/>
      <c r="Q70" s="297"/>
      <c r="R70" s="297"/>
      <c r="S70" s="297"/>
      <c r="T70" s="297"/>
      <c r="U70" s="297"/>
      <c r="V70" s="297"/>
      <c r="W70" s="297"/>
      <c r="X70" s="297"/>
      <c r="Y70" s="297"/>
      <c r="Z70" s="297"/>
      <c r="AA70" s="297"/>
      <c r="AB70" s="297"/>
      <c r="AC70" s="297"/>
      <c r="AD70" s="297"/>
      <c r="AE70" s="297"/>
      <c r="AF70" s="297"/>
    </row>
    <row r="71" spans="1:32" ht="25.5">
      <c r="A71" s="290">
        <v>55</v>
      </c>
      <c r="B71" s="293" t="s">
        <v>24</v>
      </c>
      <c r="C71" s="306">
        <v>5</v>
      </c>
      <c r="D71" s="303"/>
      <c r="E71" s="303"/>
      <c r="F71" s="303"/>
      <c r="G71" s="303"/>
      <c r="H71" s="303"/>
      <c r="I71" s="303"/>
      <c r="J71" s="303"/>
      <c r="K71" s="303"/>
      <c r="L71" s="303"/>
      <c r="M71" s="303"/>
      <c r="N71" s="303"/>
      <c r="O71" s="303"/>
      <c r="P71" s="303"/>
      <c r="Q71" s="303"/>
      <c r="R71" s="303"/>
      <c r="S71" s="303"/>
      <c r="T71" s="303"/>
      <c r="U71" s="303">
        <v>2</v>
      </c>
      <c r="V71" s="303"/>
      <c r="W71" s="303"/>
      <c r="X71" s="303"/>
      <c r="Y71" s="303"/>
      <c r="Z71" s="303"/>
      <c r="AA71" s="303"/>
      <c r="AB71" s="303"/>
      <c r="AC71" s="303"/>
      <c r="AD71" s="303"/>
      <c r="AE71" s="303">
        <v>3</v>
      </c>
      <c r="AF71" s="303"/>
    </row>
    <row r="72" spans="1:32">
      <c r="A72" s="290">
        <v>56</v>
      </c>
      <c r="B72" s="293" t="s">
        <v>207</v>
      </c>
      <c r="C72" s="290">
        <v>5</v>
      </c>
      <c r="D72" s="303"/>
      <c r="E72" s="303"/>
      <c r="F72" s="303"/>
      <c r="G72" s="303">
        <v>2</v>
      </c>
      <c r="H72" s="303"/>
      <c r="I72" s="303"/>
      <c r="J72" s="303"/>
      <c r="K72" s="303"/>
      <c r="L72" s="303"/>
      <c r="M72" s="303">
        <v>2</v>
      </c>
      <c r="N72" s="303"/>
      <c r="O72" s="303"/>
      <c r="P72" s="303"/>
      <c r="Q72" s="303"/>
      <c r="R72" s="303"/>
      <c r="S72" s="303"/>
      <c r="T72" s="303"/>
      <c r="U72" s="303"/>
      <c r="V72" s="303"/>
      <c r="W72" s="303"/>
      <c r="X72" s="303"/>
      <c r="Y72" s="303"/>
      <c r="Z72" s="303"/>
      <c r="AA72" s="303"/>
      <c r="AB72" s="303">
        <v>1</v>
      </c>
      <c r="AC72" s="303"/>
      <c r="AD72" s="303"/>
      <c r="AE72" s="303"/>
      <c r="AF72" s="303"/>
    </row>
    <row r="73" spans="1:32" ht="25.5">
      <c r="A73" s="290">
        <v>57</v>
      </c>
      <c r="B73" s="293" t="s">
        <v>255</v>
      </c>
      <c r="C73" s="291">
        <v>5</v>
      </c>
      <c r="D73" s="303"/>
      <c r="E73" s="303"/>
      <c r="F73" s="303"/>
      <c r="G73" s="303"/>
      <c r="H73" s="303"/>
      <c r="I73" s="303"/>
      <c r="J73" s="303"/>
      <c r="K73" s="303"/>
      <c r="L73" s="303"/>
      <c r="M73" s="303"/>
      <c r="N73" s="303"/>
      <c r="O73" s="303"/>
      <c r="P73" s="303"/>
      <c r="Q73" s="303"/>
      <c r="R73" s="303">
        <v>2</v>
      </c>
      <c r="S73" s="303"/>
      <c r="T73" s="303"/>
      <c r="U73" s="303"/>
      <c r="V73" s="303"/>
      <c r="W73" s="303">
        <v>2</v>
      </c>
      <c r="X73" s="303"/>
      <c r="Y73" s="303"/>
      <c r="Z73" s="303">
        <v>1</v>
      </c>
      <c r="AA73" s="303"/>
      <c r="AB73" s="303"/>
      <c r="AC73" s="303"/>
      <c r="AD73" s="303"/>
      <c r="AE73" s="303"/>
      <c r="AF73" s="303"/>
    </row>
    <row r="74" spans="1:32">
      <c r="A74" s="290">
        <v>58</v>
      </c>
      <c r="B74" s="293" t="s">
        <v>209</v>
      </c>
      <c r="C74" s="295">
        <v>5</v>
      </c>
      <c r="D74" s="303"/>
      <c r="E74" s="303"/>
      <c r="F74" s="303"/>
      <c r="G74" s="303"/>
      <c r="H74" s="303"/>
      <c r="I74" s="303">
        <v>2</v>
      </c>
      <c r="J74" s="303"/>
      <c r="K74" s="303"/>
      <c r="L74" s="303">
        <v>2</v>
      </c>
      <c r="M74" s="303"/>
      <c r="N74" s="303"/>
      <c r="O74" s="303"/>
      <c r="P74" s="303"/>
      <c r="Q74" s="303"/>
      <c r="R74" s="303"/>
      <c r="S74" s="303"/>
      <c r="T74" s="303"/>
      <c r="U74" s="303"/>
      <c r="V74" s="303"/>
      <c r="W74" s="303"/>
      <c r="X74" s="303"/>
      <c r="Y74" s="303"/>
      <c r="Z74" s="303"/>
      <c r="AA74" s="303"/>
      <c r="AB74" s="303">
        <v>1</v>
      </c>
      <c r="AC74" s="303"/>
      <c r="AD74" s="303"/>
      <c r="AE74" s="303"/>
      <c r="AF74" s="303"/>
    </row>
    <row r="75" spans="1:32" ht="25.5">
      <c r="A75" s="290">
        <v>59</v>
      </c>
      <c r="B75" s="293" t="s">
        <v>211</v>
      </c>
      <c r="C75" s="291">
        <v>4</v>
      </c>
      <c r="D75" s="303"/>
      <c r="E75" s="303"/>
      <c r="F75" s="303"/>
      <c r="G75" s="303"/>
      <c r="H75" s="303"/>
      <c r="I75" s="303"/>
      <c r="J75" s="303"/>
      <c r="K75" s="303"/>
      <c r="L75" s="303">
        <v>3</v>
      </c>
      <c r="M75" s="303"/>
      <c r="N75" s="303"/>
      <c r="O75" s="303"/>
      <c r="P75" s="303"/>
      <c r="Q75" s="303"/>
      <c r="R75" s="303"/>
      <c r="S75" s="303"/>
      <c r="T75" s="303"/>
      <c r="U75" s="303"/>
      <c r="V75" s="303"/>
      <c r="W75" s="303"/>
      <c r="X75" s="303"/>
      <c r="Y75" s="303"/>
      <c r="Z75" s="303"/>
      <c r="AA75" s="303"/>
      <c r="AB75" s="303">
        <v>1</v>
      </c>
      <c r="AC75" s="303"/>
      <c r="AD75" s="303"/>
      <c r="AE75" s="303"/>
      <c r="AF75" s="303"/>
    </row>
    <row r="76" spans="1:32">
      <c r="A76" s="290">
        <v>60</v>
      </c>
      <c r="B76" s="293" t="s">
        <v>166</v>
      </c>
      <c r="C76" s="291">
        <v>4</v>
      </c>
      <c r="D76" s="303"/>
      <c r="E76" s="303">
        <v>2</v>
      </c>
      <c r="F76" s="303"/>
      <c r="G76" s="303"/>
      <c r="H76" s="303"/>
      <c r="I76" s="303"/>
      <c r="J76" s="303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3"/>
      <c r="W76" s="303"/>
      <c r="X76" s="303"/>
      <c r="Y76" s="303"/>
      <c r="Z76" s="303"/>
      <c r="AA76" s="303"/>
      <c r="AB76" s="303"/>
      <c r="AC76" s="303">
        <v>1</v>
      </c>
      <c r="AD76" s="303">
        <v>1</v>
      </c>
      <c r="AE76" s="303"/>
      <c r="AF76" s="303"/>
    </row>
    <row r="77" spans="1:32" ht="38.25">
      <c r="A77" s="290">
        <v>61</v>
      </c>
      <c r="B77" s="293" t="s">
        <v>235</v>
      </c>
      <c r="C77" s="295">
        <v>4</v>
      </c>
      <c r="D77" s="303"/>
      <c r="E77" s="303"/>
      <c r="F77" s="303"/>
      <c r="G77" s="303"/>
      <c r="H77" s="303"/>
      <c r="I77" s="303"/>
      <c r="J77" s="303"/>
      <c r="K77" s="303"/>
      <c r="L77" s="303"/>
      <c r="M77" s="303"/>
      <c r="N77" s="303"/>
      <c r="O77" s="303"/>
      <c r="P77" s="303"/>
      <c r="Q77" s="303"/>
      <c r="R77" s="303"/>
      <c r="S77" s="303"/>
      <c r="T77" s="303"/>
      <c r="U77" s="303"/>
      <c r="V77" s="303"/>
      <c r="W77" s="303"/>
      <c r="X77" s="303"/>
      <c r="Y77" s="303">
        <v>3</v>
      </c>
      <c r="Z77" s="303"/>
      <c r="AA77" s="303"/>
      <c r="AB77" s="303"/>
      <c r="AC77" s="303"/>
      <c r="AD77" s="303"/>
      <c r="AE77" s="303">
        <v>1</v>
      </c>
      <c r="AF77" s="303"/>
    </row>
    <row r="78" spans="1:32">
      <c r="A78" s="290">
        <v>62</v>
      </c>
      <c r="B78" s="293" t="s">
        <v>208</v>
      </c>
      <c r="C78" s="295">
        <v>5</v>
      </c>
      <c r="D78" s="303"/>
      <c r="E78" s="303"/>
      <c r="F78" s="303"/>
      <c r="G78" s="303"/>
      <c r="H78" s="303"/>
      <c r="I78" s="303"/>
      <c r="J78" s="303"/>
      <c r="K78" s="303"/>
      <c r="L78" s="303"/>
      <c r="M78" s="303">
        <v>2</v>
      </c>
      <c r="N78" s="303"/>
      <c r="O78" s="303"/>
      <c r="P78" s="303"/>
      <c r="Q78" s="303"/>
      <c r="R78" s="303"/>
      <c r="S78" s="303"/>
      <c r="T78" s="303"/>
      <c r="U78" s="303"/>
      <c r="V78" s="303"/>
      <c r="W78" s="303"/>
      <c r="X78" s="303">
        <v>2</v>
      </c>
      <c r="Y78" s="303"/>
      <c r="Z78" s="303"/>
      <c r="AA78" s="303"/>
      <c r="AB78" s="303">
        <v>1</v>
      </c>
      <c r="AC78" s="303"/>
      <c r="AD78" s="303"/>
      <c r="AE78" s="303"/>
      <c r="AF78" s="303"/>
    </row>
    <row r="79" spans="1:32">
      <c r="A79" s="290">
        <v>63</v>
      </c>
      <c r="B79" s="293" t="s">
        <v>167</v>
      </c>
      <c r="C79" s="295">
        <v>3</v>
      </c>
      <c r="D79" s="303"/>
      <c r="E79" s="303">
        <v>2</v>
      </c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303"/>
      <c r="Q79" s="303"/>
      <c r="R79" s="303"/>
      <c r="S79" s="303"/>
      <c r="T79" s="303"/>
      <c r="U79" s="303"/>
      <c r="V79" s="303"/>
      <c r="W79" s="303"/>
      <c r="X79" s="303"/>
      <c r="Y79" s="303"/>
      <c r="Z79" s="303"/>
      <c r="AA79" s="303"/>
      <c r="AB79" s="303"/>
      <c r="AC79" s="303">
        <v>1</v>
      </c>
      <c r="AD79" s="303"/>
      <c r="AE79" s="303"/>
      <c r="AF79" s="303"/>
    </row>
    <row r="80" spans="1:32" ht="25.5">
      <c r="A80" s="290">
        <v>64</v>
      </c>
      <c r="B80" s="293" t="s">
        <v>20</v>
      </c>
      <c r="C80" s="295">
        <v>3</v>
      </c>
      <c r="D80" s="303"/>
      <c r="E80" s="303"/>
      <c r="F80" s="303"/>
      <c r="G80" s="303"/>
      <c r="H80" s="303"/>
      <c r="I80" s="303"/>
      <c r="J80" s="303"/>
      <c r="K80" s="303"/>
      <c r="L80" s="303"/>
      <c r="M80" s="303"/>
      <c r="N80" s="303">
        <v>2</v>
      </c>
      <c r="O80" s="303"/>
      <c r="P80" s="303"/>
      <c r="Q80" s="303"/>
      <c r="R80" s="303"/>
      <c r="S80" s="303"/>
      <c r="T80" s="303"/>
      <c r="U80" s="303"/>
      <c r="V80" s="303"/>
      <c r="W80" s="303"/>
      <c r="X80" s="303"/>
      <c r="Y80" s="303"/>
      <c r="Z80" s="303"/>
      <c r="AA80" s="303">
        <v>1</v>
      </c>
      <c r="AB80" s="303"/>
      <c r="AC80" s="303"/>
      <c r="AD80" s="303"/>
      <c r="AE80" s="303"/>
      <c r="AF80" s="303"/>
    </row>
    <row r="81" spans="1:32" ht="25.5">
      <c r="A81" s="290">
        <v>65</v>
      </c>
      <c r="B81" s="293" t="s">
        <v>212</v>
      </c>
      <c r="C81" s="295">
        <v>4</v>
      </c>
      <c r="D81" s="303"/>
      <c r="E81" s="303"/>
      <c r="F81" s="303"/>
      <c r="G81" s="303"/>
      <c r="H81" s="303"/>
      <c r="I81" s="303"/>
      <c r="J81" s="303"/>
      <c r="K81" s="303"/>
      <c r="L81" s="303">
        <v>3</v>
      </c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303"/>
      <c r="X81" s="303"/>
      <c r="Y81" s="303"/>
      <c r="Z81" s="303"/>
      <c r="AA81" s="303"/>
      <c r="AB81" s="303">
        <v>1</v>
      </c>
      <c r="AC81" s="303"/>
      <c r="AD81" s="303"/>
      <c r="AE81" s="303"/>
      <c r="AF81" s="303"/>
    </row>
    <row r="82" spans="1:32" ht="25.5">
      <c r="A82" s="290">
        <v>66</v>
      </c>
      <c r="B82" s="293" t="s">
        <v>140</v>
      </c>
      <c r="C82" s="295">
        <v>4</v>
      </c>
      <c r="D82" s="303"/>
      <c r="E82" s="303"/>
      <c r="F82" s="303"/>
      <c r="G82" s="303"/>
      <c r="H82" s="303"/>
      <c r="I82" s="303"/>
      <c r="J82" s="303"/>
      <c r="K82" s="303"/>
      <c r="L82" s="303"/>
      <c r="M82" s="303"/>
      <c r="N82" s="303"/>
      <c r="O82" s="303"/>
      <c r="P82" s="303"/>
      <c r="Q82" s="303"/>
      <c r="R82" s="303"/>
      <c r="S82" s="303"/>
      <c r="T82" s="303"/>
      <c r="U82" s="303"/>
      <c r="V82" s="303"/>
      <c r="W82" s="303"/>
      <c r="X82" s="303"/>
      <c r="Y82" s="303"/>
      <c r="Z82" s="303"/>
      <c r="AA82" s="303"/>
      <c r="AB82" s="303">
        <v>2</v>
      </c>
      <c r="AC82" s="303">
        <v>2</v>
      </c>
      <c r="AD82" s="303"/>
      <c r="AE82" s="303"/>
      <c r="AF82" s="303"/>
    </row>
    <row r="83" spans="1:32" ht="25.5">
      <c r="A83" s="290">
        <v>67</v>
      </c>
      <c r="B83" s="293" t="s">
        <v>139</v>
      </c>
      <c r="C83" s="291">
        <v>2</v>
      </c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  <c r="O83" s="303"/>
      <c r="P83" s="303"/>
      <c r="Q83" s="303"/>
      <c r="R83" s="303"/>
      <c r="S83" s="303"/>
      <c r="T83" s="303"/>
      <c r="U83" s="303"/>
      <c r="V83" s="303"/>
      <c r="W83" s="303"/>
      <c r="X83" s="303"/>
      <c r="Y83" s="303"/>
      <c r="Z83" s="303"/>
      <c r="AA83" s="303"/>
      <c r="AB83" s="303">
        <v>2</v>
      </c>
      <c r="AC83" s="303"/>
      <c r="AD83" s="303"/>
      <c r="AE83" s="303"/>
      <c r="AF83" s="303"/>
    </row>
    <row r="84" spans="1:32">
      <c r="A84" s="290">
        <v>68</v>
      </c>
      <c r="B84" s="293" t="s">
        <v>227</v>
      </c>
      <c r="C84" s="522">
        <v>2</v>
      </c>
      <c r="D84" s="303"/>
      <c r="E84" s="303"/>
      <c r="F84" s="303"/>
      <c r="G84" s="303"/>
      <c r="H84" s="303"/>
      <c r="I84" s="303"/>
      <c r="J84" s="303"/>
      <c r="K84" s="303"/>
      <c r="L84" s="303"/>
      <c r="M84" s="303"/>
      <c r="N84" s="303"/>
      <c r="O84" s="303"/>
      <c r="P84" s="303"/>
      <c r="Q84" s="303"/>
      <c r="R84" s="303"/>
      <c r="S84" s="303"/>
      <c r="T84" s="303"/>
      <c r="U84" s="303"/>
      <c r="V84" s="303"/>
      <c r="W84" s="303"/>
      <c r="X84" s="303"/>
      <c r="Y84" s="303"/>
      <c r="Z84" s="303"/>
      <c r="AA84" s="303"/>
      <c r="AB84" s="303">
        <v>2</v>
      </c>
      <c r="AC84" s="303"/>
      <c r="AD84" s="303"/>
      <c r="AE84" s="303"/>
      <c r="AF84" s="303"/>
    </row>
    <row r="85" spans="1:32" ht="25.5">
      <c r="A85" s="290">
        <v>69</v>
      </c>
      <c r="B85" s="293" t="s">
        <v>355</v>
      </c>
      <c r="C85" s="522"/>
      <c r="D85" s="303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303">
        <v>2</v>
      </c>
      <c r="AC85" s="303"/>
      <c r="AD85" s="303"/>
      <c r="AE85" s="303"/>
      <c r="AF85" s="303"/>
    </row>
    <row r="86" spans="1:32" ht="25.5">
      <c r="A86" s="290">
        <v>70</v>
      </c>
      <c r="B86" s="293" t="s">
        <v>213</v>
      </c>
      <c r="C86" s="454">
        <v>5</v>
      </c>
      <c r="D86" s="303"/>
      <c r="E86" s="303"/>
      <c r="F86" s="303"/>
      <c r="G86" s="303"/>
      <c r="H86" s="303"/>
      <c r="I86" s="303"/>
      <c r="J86" s="303"/>
      <c r="K86" s="303">
        <v>2</v>
      </c>
      <c r="L86" s="303"/>
      <c r="M86" s="303"/>
      <c r="N86" s="303">
        <v>3</v>
      </c>
      <c r="O86" s="303"/>
      <c r="P86" s="303"/>
      <c r="Q86" s="303"/>
      <c r="R86" s="303"/>
      <c r="S86" s="303"/>
      <c r="T86" s="303"/>
      <c r="U86" s="303"/>
      <c r="V86" s="303"/>
      <c r="W86" s="303"/>
      <c r="X86" s="303"/>
      <c r="Y86" s="303"/>
      <c r="Z86" s="303"/>
      <c r="AA86" s="303"/>
      <c r="AB86" s="303"/>
      <c r="AC86" s="303"/>
      <c r="AD86" s="303"/>
      <c r="AE86" s="303"/>
      <c r="AF86" s="303"/>
    </row>
    <row r="87" spans="1:32" ht="25.5">
      <c r="A87" s="290">
        <v>71</v>
      </c>
      <c r="B87" s="293" t="s">
        <v>168</v>
      </c>
      <c r="C87" s="454"/>
      <c r="D87" s="303"/>
      <c r="E87" s="303"/>
      <c r="F87" s="303"/>
      <c r="G87" s="303"/>
      <c r="H87" s="303"/>
      <c r="I87" s="303"/>
      <c r="J87" s="303"/>
      <c r="K87" s="303">
        <v>2</v>
      </c>
      <c r="L87" s="303"/>
      <c r="M87" s="303"/>
      <c r="N87" s="303">
        <v>3</v>
      </c>
      <c r="O87" s="303"/>
      <c r="P87" s="303"/>
      <c r="Q87" s="303"/>
      <c r="R87" s="303"/>
      <c r="S87" s="303"/>
      <c r="T87" s="303"/>
      <c r="U87" s="303"/>
      <c r="V87" s="303"/>
      <c r="W87" s="303"/>
      <c r="X87" s="303"/>
      <c r="Y87" s="303"/>
      <c r="Z87" s="303"/>
      <c r="AA87" s="303"/>
      <c r="AB87" s="303"/>
      <c r="AC87" s="303"/>
      <c r="AD87" s="303"/>
      <c r="AE87" s="303"/>
      <c r="AF87" s="303"/>
    </row>
    <row r="88" spans="1:32">
      <c r="A88" s="269"/>
      <c r="B88" s="270"/>
      <c r="C88" s="271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</row>
    <row r="89" spans="1:32">
      <c r="B89" s="307" t="s">
        <v>250</v>
      </c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 t="s">
        <v>160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</row>
    <row r="90" spans="1:32">
      <c r="B90" s="307" t="s">
        <v>430</v>
      </c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 t="s">
        <v>431</v>
      </c>
      <c r="U90" s="64"/>
      <c r="V90" s="64"/>
      <c r="W90" s="64"/>
      <c r="X90" s="64"/>
      <c r="Y90" s="64"/>
      <c r="Z90" s="64"/>
      <c r="AA90" s="64"/>
      <c r="AB90" s="64"/>
      <c r="AC90" s="64"/>
      <c r="AD90" s="64"/>
    </row>
    <row r="91" spans="1:32" ht="28.9" customHeight="1">
      <c r="B91" s="307" t="s">
        <v>435</v>
      </c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 t="s">
        <v>433</v>
      </c>
      <c r="U91" s="64"/>
      <c r="V91" s="64"/>
      <c r="W91" s="64"/>
      <c r="X91" s="64"/>
      <c r="Y91" s="64"/>
      <c r="Z91" s="64"/>
      <c r="AA91" s="64"/>
      <c r="AB91" s="64"/>
      <c r="AC91" s="64"/>
      <c r="AD91" s="64"/>
    </row>
    <row r="92" spans="1:32" ht="25.5">
      <c r="B92" s="307" t="s">
        <v>432</v>
      </c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 t="s">
        <v>434</v>
      </c>
      <c r="U92" s="64"/>
      <c r="V92" s="64"/>
      <c r="W92" s="64"/>
      <c r="X92" s="64"/>
      <c r="Y92" s="64"/>
      <c r="Z92" s="64"/>
      <c r="AA92" s="64"/>
      <c r="AB92" s="64"/>
      <c r="AC92" s="64"/>
      <c r="AD92" s="64"/>
    </row>
    <row r="93" spans="1:32" ht="25.15" customHeight="1"/>
    <row r="95" spans="1:32" ht="24" customHeight="1"/>
    <row r="96" spans="1:32" ht="31.9" customHeight="1"/>
    <row r="97" spans="6:6" ht="32.450000000000003" customHeight="1"/>
    <row r="98" spans="6:6" ht="28.15" customHeight="1">
      <c r="F98" s="69"/>
    </row>
    <row r="99" spans="6:6" ht="32.450000000000003" customHeight="1">
      <c r="F99" s="69"/>
    </row>
    <row r="100" spans="6:6" ht="35.450000000000003" customHeight="1">
      <c r="F100" s="69"/>
    </row>
    <row r="101" spans="6:6" ht="34.15" customHeight="1">
      <c r="F101" s="69"/>
    </row>
    <row r="102" spans="6:6" ht="28.15" customHeight="1">
      <c r="F102" s="69"/>
    </row>
    <row r="103" spans="6:6" ht="25.9" customHeight="1">
      <c r="F103" s="69"/>
    </row>
    <row r="104" spans="6:6" ht="24.6" customHeight="1">
      <c r="F104" s="69"/>
    </row>
    <row r="105" spans="6:6" ht="26.45" customHeight="1">
      <c r="F105" s="69"/>
    </row>
    <row r="106" spans="6:6" ht="32.450000000000003" customHeight="1">
      <c r="F106" s="69"/>
    </row>
    <row r="107" spans="6:6" ht="22.9" customHeight="1">
      <c r="F107" s="69"/>
    </row>
    <row r="108" spans="6:6" ht="19.149999999999999" customHeight="1">
      <c r="F108" s="69"/>
    </row>
    <row r="109" spans="6:6" ht="22.9" customHeight="1">
      <c r="F109" s="69"/>
    </row>
    <row r="110" spans="6:6" ht="22.9" customHeight="1">
      <c r="F110" s="69"/>
    </row>
    <row r="111" spans="6:6" ht="22.9" customHeight="1">
      <c r="F111" s="69"/>
    </row>
    <row r="112" spans="6:6" ht="22.9" customHeight="1">
      <c r="F112" s="69"/>
    </row>
    <row r="113" spans="6:6" ht="26.45" customHeight="1">
      <c r="F113" s="69"/>
    </row>
    <row r="114" spans="6:6" ht="26.45" customHeight="1">
      <c r="F114" s="69"/>
    </row>
    <row r="115" spans="6:6" ht="26.45" customHeight="1">
      <c r="F115" s="69"/>
    </row>
    <row r="116" spans="6:6" ht="26.45" customHeight="1">
      <c r="F116" s="69"/>
    </row>
    <row r="117" spans="6:6" ht="26.45" customHeight="1">
      <c r="F117" s="69"/>
    </row>
    <row r="118" spans="6:6" ht="26.45" customHeight="1">
      <c r="F118" s="69"/>
    </row>
    <row r="119" spans="6:6" ht="26.45" customHeight="1">
      <c r="F119" s="69"/>
    </row>
    <row r="120" spans="6:6" ht="26.45" customHeight="1">
      <c r="F120" s="69"/>
    </row>
    <row r="121" spans="6:6" ht="26.45" customHeight="1">
      <c r="F121" s="69"/>
    </row>
    <row r="122" spans="6:6">
      <c r="F122" s="69"/>
    </row>
  </sheetData>
  <mergeCells count="13">
    <mergeCell ref="A1:B1"/>
    <mergeCell ref="A2:B2"/>
    <mergeCell ref="C86:C87"/>
    <mergeCell ref="A4:B4"/>
    <mergeCell ref="A5:B5"/>
    <mergeCell ref="A6:B6"/>
    <mergeCell ref="C68:C69"/>
    <mergeCell ref="C84:C85"/>
    <mergeCell ref="A9:AF9"/>
    <mergeCell ref="C48:C49"/>
    <mergeCell ref="C62:C63"/>
    <mergeCell ref="C64:C65"/>
    <mergeCell ref="C66:C67"/>
  </mergeCells>
  <pageMargins left="0.7" right="0.7" top="0.75" bottom="0.75" header="0.3" footer="0.3"/>
  <pageSetup paperSize="9" scale="8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Pag 1</vt:lpstr>
      <vt:lpstr>an I</vt:lpstr>
      <vt:lpstr>an II </vt:lpstr>
      <vt:lpstr>an III </vt:lpstr>
      <vt:lpstr>an IV</vt:lpstr>
      <vt:lpstr>Bilant </vt:lpstr>
      <vt:lpstr>competente ro</vt:lpstr>
      <vt:lpstr>COMPETENTE ENGL</vt:lpstr>
      <vt:lpstr>Grilă competenţe</vt:lpstr>
      <vt:lpstr>'an III '!Print_Area</vt:lpstr>
      <vt:lpstr>'COMPETENTE ENGL'!Print_Area</vt:lpstr>
      <vt:lpstr>'competente ro'!Print_Area</vt:lpstr>
      <vt:lpstr>'Grilă competenţe'!Print_Area</vt:lpstr>
    </vt:vector>
  </TitlesOfParts>
  <Company>Universitatea Suceava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 COJOCARIU</dc:creator>
  <cp:lastModifiedBy>Ancuta Chetrariu</cp:lastModifiedBy>
  <cp:lastPrinted>2024-09-18T10:53:51Z</cp:lastPrinted>
  <dcterms:created xsi:type="dcterms:W3CDTF">1998-09-29T12:25:23Z</dcterms:created>
  <dcterms:modified xsi:type="dcterms:W3CDTF">2025-10-22T12:22:47Z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3D2819F8">
    <vt:lpwstr/>
  </property>
  <property fmtid="{D5CDD505-2E9C-101B-9397-08002B2CF9AE}" pid="19" name="IVID2A3708F4">
    <vt:lpwstr/>
  </property>
  <property fmtid="{D5CDD505-2E9C-101B-9397-08002B2CF9AE}" pid="20" name="IVIDD631307">
    <vt:lpwstr/>
  </property>
  <property fmtid="{D5CDD505-2E9C-101B-9397-08002B2CF9AE}" pid="21" name="IVID10231BE6">
    <vt:lpwstr/>
  </property>
  <property fmtid="{D5CDD505-2E9C-101B-9397-08002B2CF9AE}" pid="22" name="IVID1C180FE9">
    <vt:lpwstr/>
  </property>
  <property fmtid="{D5CDD505-2E9C-101B-9397-08002B2CF9AE}" pid="23" name="IVID10E61F36">
    <vt:lpwstr/>
  </property>
</Properties>
</file>